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305" windowWidth="14685" windowHeight="7905" activeTab="0"/>
  </bookViews>
  <sheets>
    <sheet name="ОТЧЕТ ДОХ (2 кв.)30.06.16" sheetId="1" r:id="rId1"/>
    <sheet name="ОТЧЕТ РАСХ.2 кв(30.06.16)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<sst xmlns="http://schemas.openxmlformats.org/spreadsheetml/2006/main" count="1390" uniqueCount="580">
  <si>
    <t>№ п/п</t>
  </si>
  <si>
    <t>ИСТОЧНИКИ ДОХОДОВ</t>
  </si>
  <si>
    <t>2.1</t>
  </si>
  <si>
    <t>ВСЕГО  ДОХОДОВ</t>
  </si>
  <si>
    <t>( тыс. руб)</t>
  </si>
  <si>
    <t>1.1.</t>
  </si>
  <si>
    <t>20203024030000151</t>
  </si>
  <si>
    <t>20203027030100151</t>
  </si>
  <si>
    <t>11109043030000120</t>
  </si>
  <si>
    <t>20203027030200151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</si>
  <si>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</si>
  <si>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</si>
  <si>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</si>
  <si>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</si>
  <si>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</si>
  <si>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</si>
  <si>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</si>
  <si>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</si>
  <si>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</si>
  <si>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</si>
  <si>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</si>
  <si>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</si>
  <si>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</si>
  <si>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</si>
  <si>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</si>
  <si>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</si>
  <si>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</si>
  <si>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</si>
  <si>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</si>
  <si>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</si>
  <si>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</si>
  <si>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</si>
  <si>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</si>
  <si>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</si>
  <si>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</si>
  <si>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</si>
  <si>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</si>
  <si>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</si>
  <si>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</si>
  <si>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</si>
  <si>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</si>
  <si>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</si>
  <si>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</si>
  <si>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</si>
  <si>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</si>
  <si>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</si>
  <si>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</si>
  <si>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</si>
  <si>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 xml:space="preserve">2. </t>
  </si>
  <si>
    <t>10600000000000000</t>
  </si>
  <si>
    <t>НАЛОГИ НА ИМУЩЕСТВО</t>
  </si>
  <si>
    <t>10601010030000110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</si>
  <si>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</si>
  <si>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</si>
  <si>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</si>
  <si>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</si>
  <si>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</si>
  <si>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</si>
  <si>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</si>
  <si>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</si>
  <si>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</si>
  <si>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4.</t>
  </si>
  <si>
    <t>11100000000000000</t>
  </si>
  <si>
    <t>ДОХОДЫ ОТ ИСПОЛЬЗОВАНИЯ ИМУЩЕСТВА, НАХОДЯЩЕГОСЯ В ГОСУДАРСТВЕННОЙ И МУНИЦИПАЛЬНОЙ СОБСТВЕННОСТИ</t>
  </si>
  <si>
    <t>4.1.</t>
  </si>
  <si>
    <t>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</si>
  <si>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</si>
  <si>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4.1.1</t>
  </si>
  <si>
    <t>11107013030000120</t>
  </si>
  <si>
    <t>4.2.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</si>
  <si>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</si>
  <si>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</si>
  <si>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4.2.1.</t>
  </si>
  <si>
    <t>5.</t>
  </si>
  <si>
    <t>11300000000000000</t>
  </si>
  <si>
    <t>ДОХОДЫ ОТ ОКАЗАНИЯ ПЛАТНЫХ УСЛУГ(РАБОТ) И КОМПЕНСАЦИИ ЗАТРАТ ГОСУДАРСТВА</t>
  </si>
  <si>
    <t>5.1.</t>
  </si>
  <si>
    <t>11301000000000130</t>
  </si>
  <si>
    <t>Доходы от оказания платных услуг(работ)</t>
  </si>
  <si>
    <t>5.1.1</t>
  </si>
  <si>
    <t>11301993030000130</t>
  </si>
  <si>
    <t>5.2.</t>
  </si>
  <si>
    <t>11302000000000130</t>
  </si>
  <si>
    <t>Доходы от компенсации затрат государства</t>
  </si>
  <si>
    <t>5.2.1.</t>
  </si>
  <si>
    <t>11302993030000130</t>
  </si>
  <si>
    <t>5.2.1.1</t>
  </si>
  <si>
    <t>11302993030100130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</si>
  <si>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</si>
  <si>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5.2.1.2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</si>
  <si>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</si>
  <si>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</si>
  <si>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6.</t>
  </si>
  <si>
    <t>11400000000000000</t>
  </si>
  <si>
    <t>ДОХОДЫ ОТ ПРОДАЖИ МАТЕРИАЛЬНЫХ И НЕМАТЕРИАЛЬНЫХ АКТИВОВ</t>
  </si>
  <si>
    <t>6.1.</t>
  </si>
  <si>
    <t>11404000000000420</t>
  </si>
  <si>
    <t>Доходы от продажи нематериальных активов</t>
  </si>
  <si>
    <t>6.1.1</t>
  </si>
  <si>
    <t>11404030030000420</t>
  </si>
  <si>
    <t>7.</t>
  </si>
  <si>
    <t>11600000000000000</t>
  </si>
  <si>
    <t>ШТРАФЫ,САНКЦИИ,ВОЗМЕЩЕНИЕ УЩЕРБА</t>
  </si>
  <si>
    <t>7.1.</t>
  </si>
  <si>
    <t>182, 188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</si>
  <si>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</si>
  <si>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</si>
  <si>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7.1.1</t>
  </si>
  <si>
    <t>7.1.2</t>
  </si>
  <si>
    <t>7.2.</t>
  </si>
  <si>
    <t>11618000000000140</t>
  </si>
  <si>
    <t>Денежные взыскания(штрафы) за нарушение бюджетного законодательства Российской Федерации</t>
  </si>
  <si>
    <t>7.2.1.</t>
  </si>
  <si>
    <t>11618030030000140</t>
  </si>
  <si>
    <t>7.3.</t>
  </si>
  <si>
    <t>11621000000000140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</si>
  <si>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</si>
  <si>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7.3.1.</t>
  </si>
  <si>
    <t>188, 322, 415, 416</t>
  </si>
  <si>
    <t>11621030030000140</t>
  </si>
  <si>
    <t>7.4.</t>
  </si>
  <si>
    <t>11633000000000140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</si>
  <si>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</si>
  <si>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11633030030000140</t>
  </si>
  <si>
    <t>7.5.</t>
  </si>
  <si>
    <t>11690000000000140</t>
  </si>
  <si>
    <t>Прочие поступления от денежных взысканий(штрафов) и иных сумм в возмещение ущерба</t>
  </si>
  <si>
    <t>7.5.1.</t>
  </si>
  <si>
    <t>11690030030000140</t>
  </si>
  <si>
    <t>7.5.1.1.</t>
  </si>
  <si>
    <t>11690030030100140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</si>
  <si>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</si>
  <si>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863</t>
  </si>
  <si>
    <t>7.5.1.2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</si>
  <si>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</si>
  <si>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</si>
  <si>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8.</t>
  </si>
  <si>
    <t>11700000000000000</t>
  </si>
  <si>
    <t>ПРОЧИЕ НЕНАЛОГОВЫЕ ДОХОДЫ</t>
  </si>
  <si>
    <t>8.1.</t>
  </si>
  <si>
    <t>11701000000000180</t>
  </si>
  <si>
    <t>Невыясненные поступления</t>
  </si>
  <si>
    <t>8.1.1</t>
  </si>
  <si>
    <t>11701030030000180</t>
  </si>
  <si>
    <t>8.2.</t>
  </si>
  <si>
    <t>11705000000000180</t>
  </si>
  <si>
    <t>Прочие неналоговые доходы</t>
  </si>
  <si>
    <t>8.2.1</t>
  </si>
  <si>
    <t>11705030030000180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</si>
  <si>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</si>
  <si>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</si>
  <si>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</si>
  <si>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</si>
  <si>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</si>
  <si>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20201999000000151</t>
  </si>
  <si>
    <t xml:space="preserve">Прочие дотации </t>
  </si>
  <si>
    <t>1.1.1.</t>
  </si>
  <si>
    <t>20201999030000151</t>
  </si>
  <si>
    <t xml:space="preserve">1.2. </t>
  </si>
  <si>
    <t>20202000000000151</t>
  </si>
  <si>
    <t>Субсидии бюджетам субъектов Российской Федерации и муниципальных образований (межбюджетные субсидии)</t>
  </si>
  <si>
    <t>20202999030000151</t>
  </si>
  <si>
    <t xml:space="preserve">1.3. </t>
  </si>
  <si>
    <t>20203000000000151</t>
  </si>
  <si>
    <t>Субвенции бюджетам субъектов Российской Федерации  и муниципальных образований</t>
  </si>
  <si>
    <t>1.3.1.</t>
  </si>
  <si>
    <t>1.3.1.1.</t>
  </si>
  <si>
    <t>1.3.1.2.</t>
  </si>
  <si>
    <t>20203024030200151</t>
  </si>
  <si>
    <t>1.3.2.</t>
  </si>
  <si>
    <t>20203027030000151</t>
  </si>
  <si>
    <t>1.3.2.1.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</si>
  <si>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</si>
  <si>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</si>
  <si>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</si>
  <si>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20700000000000180</t>
  </si>
  <si>
    <t>ПРОЧИЕ БЕЗВОЗМЕЗДНЫЕ ПОСТУПЛЕНИЯ</t>
  </si>
  <si>
    <t>2.1.</t>
  </si>
  <si>
    <t>20703000030000180</t>
  </si>
  <si>
    <t xml:space="preserve">3. </t>
  </si>
  <si>
    <t>20803000030000180</t>
  </si>
  <si>
    <t>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</si>
  <si>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тыс.руб.</t>
  </si>
  <si>
    <t>Исполнено</t>
  </si>
  <si>
    <t>Приложение 1</t>
  </si>
  <si>
    <t xml:space="preserve">Бюджет </t>
  </si>
  <si>
    <t>к Постановлению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</si>
  <si>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</si>
  <si>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</si>
  <si>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</si>
  <si>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</si>
  <si>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</si>
  <si>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</si>
  <si>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</si>
  <si>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Код эко-номической статьи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</si>
  <si>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</si>
  <si>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</si>
  <si>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</si>
  <si>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</si>
  <si>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</si>
  <si>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</si>
  <si>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Муниципального образования</t>
  </si>
  <si>
    <t>1.1.1.1</t>
  </si>
  <si>
    <t>Оплата труда и начисления на оплату труда</t>
  </si>
  <si>
    <t>121</t>
  </si>
  <si>
    <t>210</t>
  </si>
  <si>
    <t>1.1.1.1.1</t>
  </si>
  <si>
    <t>Заработная плата</t>
  </si>
  <si>
    <t>211</t>
  </si>
  <si>
    <t>1.1.1.1.2</t>
  </si>
  <si>
    <t xml:space="preserve">Начисления на оплату труда </t>
  </si>
  <si>
    <t>213</t>
  </si>
  <si>
    <t>0103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</si>
  <si>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</si>
  <si>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1.2.2.1</t>
  </si>
  <si>
    <t>Оплата работ, услуг</t>
  </si>
  <si>
    <t>220</t>
  </si>
  <si>
    <t>1.2.2.1.1</t>
  </si>
  <si>
    <t xml:space="preserve">Прочие работы, услуги </t>
  </si>
  <si>
    <t>226</t>
  </si>
  <si>
    <t>1.2.3.</t>
  </si>
  <si>
    <t>1.2.3.1</t>
  </si>
  <si>
    <t>1.2.3.1.1</t>
  </si>
  <si>
    <t>1.2.3.1.2</t>
  </si>
  <si>
    <t>Услуги связи</t>
  </si>
  <si>
    <t>242</t>
  </si>
  <si>
    <t>221</t>
  </si>
  <si>
    <t>Работы, услуги по содержанию имущества</t>
  </si>
  <si>
    <t>244</t>
  </si>
  <si>
    <t>225</t>
  </si>
  <si>
    <t>Прочие работы, услуги</t>
  </si>
  <si>
    <t>Прочие расходы</t>
  </si>
  <si>
    <t>852</t>
  </si>
  <si>
    <t>290</t>
  </si>
  <si>
    <t>Поступление нефинансовых активов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</si>
  <si>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</si>
  <si>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</si>
  <si>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</si>
  <si>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</si>
  <si>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1.3.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</si>
  <si>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</si>
  <si>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</si>
  <si>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Расходы на содержание Главы Местной администрации</t>
  </si>
  <si>
    <t>1.3.1.1.1</t>
  </si>
  <si>
    <t>1.3.1.1.2</t>
  </si>
  <si>
    <t>1.3.2.1</t>
  </si>
  <si>
    <t>1.3.2.1.1</t>
  </si>
  <si>
    <t>1.3.2.1.2</t>
  </si>
  <si>
    <t>240</t>
  </si>
  <si>
    <t>Транспортные услуги</t>
  </si>
  <si>
    <t>222</t>
  </si>
  <si>
    <t>Коммунальные услуги</t>
  </si>
  <si>
    <t>223</t>
  </si>
  <si>
    <t>851</t>
  </si>
  <si>
    <t>1.3.4.</t>
  </si>
  <si>
    <t>Расходы на выполнение государственного  полномочия по составлению протоколов об административных правонарушениях</t>
  </si>
  <si>
    <t>1.3.4.1.</t>
  </si>
  <si>
    <t>1.3.4.1.1.</t>
  </si>
  <si>
    <t>1.4.</t>
  </si>
  <si>
    <t>ДРУГИЕ ОБЩЕГОСУДАРСТВЕННЫЕ ВОПРОСЫ</t>
  </si>
  <si>
    <t>0113</t>
  </si>
  <si>
    <t>1.4.1.</t>
  </si>
  <si>
    <t>1.4.1.1.</t>
  </si>
  <si>
    <t>1.4.2.</t>
  </si>
  <si>
    <t>1.5.2.1.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</si>
  <si>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</si>
  <si>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</si>
  <si>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</si>
  <si>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</si>
  <si>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</si>
  <si>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2.1.1. </t>
  </si>
  <si>
    <t>110</t>
  </si>
  <si>
    <t>111</t>
  </si>
  <si>
    <t xml:space="preserve">2.1.2. </t>
  </si>
  <si>
    <t>2.1.2.1.</t>
  </si>
  <si>
    <t>2.1.2.1.1.</t>
  </si>
  <si>
    <t>НАЦИОНАЛЬНАЯ ЭКОНОМИКА</t>
  </si>
  <si>
    <t>0400</t>
  </si>
  <si>
    <t>0401</t>
  </si>
  <si>
    <t>ЖИЛИЩНО-КОММУНАЛЬНОЕ   ХОЗЯЙСТВО</t>
  </si>
  <si>
    <t>0500</t>
  </si>
  <si>
    <t>БЛАГОУСТРОЙСТВО</t>
  </si>
  <si>
    <t>0503</t>
  </si>
  <si>
    <t>4.1.1.1.</t>
  </si>
  <si>
    <t>4.1.2</t>
  </si>
  <si>
    <t>4.1.2.1.</t>
  </si>
  <si>
    <t>4.1.3</t>
  </si>
  <si>
    <t>4.1.3.1.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</si>
  <si>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</si>
  <si>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</si>
  <si>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</si>
  <si>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</si>
  <si>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5.1.1.1.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</si>
  <si>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</si>
  <si>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</si>
  <si>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</si>
  <si>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</si>
  <si>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И КИНЕМАТОГРАФИЯ </t>
  </si>
  <si>
    <t>0800</t>
  </si>
  <si>
    <t>КУЛЬТУРА</t>
  </si>
  <si>
    <t>0801</t>
  </si>
  <si>
    <t>6.1.1.</t>
  </si>
  <si>
    <t>6.1.1.1.1</t>
  </si>
  <si>
    <t>СОЦИАЛЬНАЯ   ПОЛИТИКА</t>
  </si>
  <si>
    <t>1000</t>
  </si>
  <si>
    <t>СОЦИАЛЬНОЕ  ОБЕСПЕЧЕНИЕ НАСЕЛЕНИЯ</t>
  </si>
  <si>
    <t>1003</t>
  </si>
  <si>
    <t>7.1.1.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</si>
  <si>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</si>
  <si>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</si>
  <si>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263</t>
  </si>
  <si>
    <t>ОХРАНА СЕМЬИ И ДЕТСТВА</t>
  </si>
  <si>
    <t>1004</t>
  </si>
  <si>
    <t>Прочие выплаты</t>
  </si>
  <si>
    <t>212</t>
  </si>
  <si>
    <t>Пособия по социальной помощи населению</t>
  </si>
  <si>
    <t>262</t>
  </si>
  <si>
    <t>ФИЗИЧЕСКАЯ КУЛЬТУРА И СПОРТ</t>
  </si>
  <si>
    <t>1100</t>
  </si>
  <si>
    <t xml:space="preserve"> ФИЗИЧЕСКАЯ КУЛЬТУРА </t>
  </si>
  <si>
    <t>1101</t>
  </si>
  <si>
    <t>8.1.1.</t>
  </si>
  <si>
    <t>8.1.1.1.</t>
  </si>
  <si>
    <t>9.</t>
  </si>
  <si>
    <t>9.1.</t>
  </si>
  <si>
    <t>9.1.1.1.</t>
  </si>
  <si>
    <t>ВСЕГО   РАСХОДОВ</t>
  </si>
  <si>
    <t>Руководитель финансово-бюджетного отдела</t>
  </si>
  <si>
    <t>Линдеркина М.С.</t>
  </si>
  <si>
    <t>Приложение 2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</si>
  <si>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</si>
  <si>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</si>
  <si>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</si>
  <si>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</si>
  <si>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Расходы на содержание и обеспечение деятельности представительного органа местного самоуправления</t>
  </si>
  <si>
    <t>122</t>
  </si>
  <si>
    <t>1.2.3.2</t>
  </si>
  <si>
    <t>1.2.3.2.1</t>
  </si>
  <si>
    <t>1.2.3.2.2</t>
  </si>
  <si>
    <t>1.2.3.2.3</t>
  </si>
  <si>
    <t>1.2.3.2.4</t>
  </si>
  <si>
    <t>1.2.3.3</t>
  </si>
  <si>
    <t>120</t>
  </si>
  <si>
    <t>Расходы на содержание  обеспечение деятельности местной администрации по решению вопросов местного значения</t>
  </si>
  <si>
    <t>1.3.2.1.3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</si>
  <si>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</si>
  <si>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</si>
  <si>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</si>
  <si>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</si>
  <si>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</si>
  <si>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</si>
  <si>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</si>
  <si>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1.3.2.2.7</t>
  </si>
  <si>
    <t>1.3.2.2.8</t>
  </si>
  <si>
    <t>1.3.2.3.</t>
  </si>
  <si>
    <t>1.3.2.4</t>
  </si>
  <si>
    <t>200</t>
  </si>
  <si>
    <t>1.5.</t>
  </si>
  <si>
    <t>1.5.1.</t>
  </si>
  <si>
    <t>1.5.1.1.</t>
  </si>
  <si>
    <t>ОБЩЕЭКОНОМИЧЕСКИЕ ВОПРОСЫ</t>
  </si>
  <si>
    <t>3.1.1.1.1</t>
  </si>
  <si>
    <t>312</t>
  </si>
  <si>
    <t>313</t>
  </si>
  <si>
    <t>1.2.3.4</t>
  </si>
  <si>
    <t>исполнения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</si>
  <si>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</si>
  <si>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</si>
  <si>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</si>
  <si>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123</t>
  </si>
  <si>
    <t>853</t>
  </si>
  <si>
    <t>1.2.3.5</t>
  </si>
  <si>
    <t>1.2.3.3.1</t>
  </si>
  <si>
    <t>1.2.3.3.2</t>
  </si>
  <si>
    <t>Резервные фонды</t>
  </si>
  <si>
    <t>0111</t>
  </si>
  <si>
    <t>Резервный фонд местной администрации</t>
  </si>
  <si>
    <t>870</t>
  </si>
  <si>
    <t>Муниципальная программа "Проведение подготовки и обучения неработающего населения способам защиты и действиям в условиях ЧС"</t>
  </si>
  <si>
    <t>2.1.1.1.</t>
  </si>
  <si>
    <t>2.1.1.1.1.</t>
  </si>
  <si>
    <t>2.1.1.1.2.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</si>
  <si>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на территории муниципального образования"</t>
  </si>
  <si>
    <t xml:space="preserve">Муниципальная программа "Организация временного трудоустройства несовершеннолетних в возрасте от 14 до 18 лет в свободное от учебы время" </t>
  </si>
  <si>
    <t>Муниципальная программа "Благоустройство  придомовых и дворовых территорий"</t>
  </si>
  <si>
    <t>4.1.1.1.1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</si>
  <si>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</si>
  <si>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</si>
  <si>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4.1.3.1.1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</si>
  <si>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</si>
  <si>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</si>
  <si>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</si>
  <si>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</si>
  <si>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"Участие в мероприятиях по охране окружающей среды в границах муниципального образования"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</si>
  <si>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 муниципальных служащих и работников муниципальных учреждений</t>
  </si>
  <si>
    <t>6.1.1.1.</t>
  </si>
  <si>
    <t>6.2.</t>
  </si>
  <si>
    <t>6.2.1.</t>
  </si>
  <si>
    <t>Расходы на содержание и обеспечение деятельности муниципального  казенного учреждения "Муниципальный Центр - 78"</t>
  </si>
  <si>
    <t>6.2.1.1.</t>
  </si>
  <si>
    <t>6.2.1.1.1</t>
  </si>
  <si>
    <t>6.2.1.1.2</t>
  </si>
  <si>
    <t>6.2.1.2.</t>
  </si>
  <si>
    <t>6.2.1.2.1</t>
  </si>
  <si>
    <t>6.2.1.2.2</t>
  </si>
  <si>
    <t>6.2.1.2.3</t>
  </si>
  <si>
    <t>6.2.1.2.4</t>
  </si>
  <si>
    <t>6.2.1.2.5</t>
  </si>
  <si>
    <t>6.2.1.2.6</t>
  </si>
  <si>
    <t>6.2.1.2.7</t>
  </si>
  <si>
    <t>6.2.1.3.</t>
  </si>
  <si>
    <t>6.2.1.4.</t>
  </si>
  <si>
    <t>6.2.1.4.1</t>
  </si>
  <si>
    <t>6.2.1.4.2</t>
  </si>
  <si>
    <t>6.2.1.4.3</t>
  </si>
  <si>
    <t>6.2.2.</t>
  </si>
  <si>
    <t>Муниципальная программа "Военно-патриотическое воспитание молодежи"</t>
  </si>
  <si>
    <t>6.2.2.1</t>
  </si>
  <si>
    <t>6.2.2.2</t>
  </si>
  <si>
    <t>6.2.2.3</t>
  </si>
  <si>
    <t>6.2.3.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</si>
  <si>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образования"</t>
  </si>
  <si>
    <t>6.2.3.2.</t>
  </si>
  <si>
    <t>Муниципальная программа " Участие в деятельности по профилактике наркомании и табакокурения на территории муниципального образования"</t>
  </si>
  <si>
    <t>6.3.</t>
  </si>
  <si>
    <t>6.3.1.</t>
  </si>
  <si>
    <t>6.3.1.1.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</si>
  <si>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</si>
  <si>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7.1.1.1</t>
  </si>
  <si>
    <t>7.1.2.</t>
  </si>
  <si>
    <t>Муниципальная программа  "Реализация муниципальной социальной программы  - поздравления юбиляров"</t>
  </si>
  <si>
    <t>7.1.2.1</t>
  </si>
  <si>
    <t>7.1.3.</t>
  </si>
  <si>
    <t>Муниципальная программа "Организация и проведение мероприятий по сохранению и развитию местных традиций и обрядов"</t>
  </si>
  <si>
    <t>7.1.3.1</t>
  </si>
  <si>
    <t>8.2.1.</t>
  </si>
  <si>
    <t>8.2.2.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</si>
  <si>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</si>
  <si>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</si>
  <si>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323</t>
  </si>
  <si>
    <t>9.1.1.</t>
  </si>
  <si>
    <t>Муниципальная программа «Расходы для создания условий для развития на территории муниципального образования массовой физической культуры и спорта»</t>
  </si>
  <si>
    <t xml:space="preserve"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</si>
  <si>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</si>
  <si>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</si>
  <si>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Прочие субсидии бюджетам внутригородских муниципальных образований городов федерального значения </t>
  </si>
  <si>
    <t>10504030020000110</t>
  </si>
  <si>
    <t xml:space="preserve"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</si>
  <si>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</si>
  <si>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11402033030000410</t>
  </si>
  <si>
    <t>Доходы от реализации иного имущества, находящегося в муниципальной собственнности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</si>
  <si>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6.1.2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</si>
  <si>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</t>
  </si>
  <si>
    <t>Денежные взыскания 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значения)</t>
  </si>
  <si>
    <t>7.4.1.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</si>
  <si>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внутригородских муниципальных образований городов федерального значения</t>
  </si>
  <si>
    <t>806-808, 815,820, 824,825, 863</t>
  </si>
  <si>
    <t xml:space="preserve">Невыясненные поступления,зачисляемые  в бюджеты внутригородских муниципальных образований городов федерального значения </t>
  </si>
  <si>
    <t>Прочие дотации  бюджетам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</si>
  <si>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</si>
  <si>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</si>
  <si>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</si>
  <si>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 xml:space="preserve">Перечисления 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</t>
  </si>
  <si>
    <t>0020100010</t>
  </si>
  <si>
    <t>129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</si>
  <si>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</si>
  <si>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</si>
  <si>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1.2.1.1</t>
  </si>
  <si>
    <t>1.2.1.2</t>
  </si>
  <si>
    <t>0020300020</t>
  </si>
  <si>
    <t>0020400020</t>
  </si>
  <si>
    <t>1.2.3.3.3</t>
  </si>
  <si>
    <t>1.2.3.3.4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</si>
  <si>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</si>
  <si>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</si>
  <si>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0020600030</t>
  </si>
  <si>
    <t>0020700040</t>
  </si>
  <si>
    <t>1.3.2.3.1</t>
  </si>
  <si>
    <t>1.3.2.3.2</t>
  </si>
  <si>
    <t>1.3.2.3.3</t>
  </si>
  <si>
    <t>1.3.2.3.4</t>
  </si>
  <si>
    <t>1.3.2.5</t>
  </si>
  <si>
    <t>09208G0100</t>
  </si>
  <si>
    <t>1.3.5.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</si>
  <si>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</si>
  <si>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00209G0850</t>
  </si>
  <si>
    <t>1.3.5.1</t>
  </si>
  <si>
    <t>1.3.5.1.1</t>
  </si>
  <si>
    <t>1.3.5.1.2</t>
  </si>
  <si>
    <t>1.3.5.1.3</t>
  </si>
  <si>
    <t>1.3.5.2</t>
  </si>
  <si>
    <t>1.3.5.2.1</t>
  </si>
  <si>
    <t>1.3.5.2.2</t>
  </si>
  <si>
    <t>1.3.5.2.3</t>
  </si>
  <si>
    <t>1.3.5.3</t>
  </si>
  <si>
    <t>1.3.5.3.1</t>
  </si>
  <si>
    <t>0700000060</t>
  </si>
  <si>
    <t>Муниципальная программа "Осуществление защиты прав потребителей"</t>
  </si>
  <si>
    <t>7950100070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</si>
  <si>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</si>
  <si>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7950200070</t>
  </si>
  <si>
    <t>7950300090</t>
  </si>
  <si>
    <t>7950400520</t>
  </si>
  <si>
    <t>7950500120</t>
  </si>
  <si>
    <t>3.1.1.1.</t>
  </si>
  <si>
    <t>3.1.2.</t>
  </si>
  <si>
    <t xml:space="preserve">Муниципальная программа "Содействие развитию малого бизнеса на территории муниципального образования" </t>
  </si>
  <si>
    <t>7950600120</t>
  </si>
  <si>
    <t>3.1.2.1.</t>
  </si>
  <si>
    <t>3.1.2.1.1</t>
  </si>
  <si>
    <t>7950700130</t>
  </si>
  <si>
    <t>7950800150</t>
  </si>
  <si>
    <t>7950900160</t>
  </si>
  <si>
    <t>7951000170</t>
  </si>
  <si>
    <t>5.1.1.2.</t>
  </si>
  <si>
    <t>4280000180</t>
  </si>
  <si>
    <t>4310000460</t>
  </si>
  <si>
    <t>119</t>
  </si>
  <si>
    <t>7951100190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</si>
  <si>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образования"</t>
  </si>
  <si>
    <t>7951200490</t>
  </si>
  <si>
    <t>6.2.3.1</t>
  </si>
  <si>
    <t>6.2.3.2</t>
  </si>
  <si>
    <t>6.2.4.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</si>
  <si>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</si>
  <si>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7951300510</t>
  </si>
  <si>
    <t>6.2.4.1</t>
  </si>
  <si>
    <t>6.2.5.</t>
  </si>
  <si>
    <t>7951400530</t>
  </si>
  <si>
    <t>6.2.5.1</t>
  </si>
  <si>
    <t>7951500560</t>
  </si>
  <si>
    <t xml:space="preserve">  Муниципальная программа  "Организация и проведение досуговых мероприятий для жителей муниципального образования"</t>
  </si>
  <si>
    <t>7951600560</t>
  </si>
  <si>
    <t>7951700200</t>
  </si>
  <si>
    <t>7951800210</t>
  </si>
  <si>
    <t>7951900320</t>
  </si>
  <si>
    <t>5050000230</t>
  </si>
  <si>
    <t>51180G0860</t>
  </si>
  <si>
    <t>8.2.1.1</t>
  </si>
  <si>
    <t>51180G0870</t>
  </si>
  <si>
    <t>8.2.2.1.</t>
  </si>
  <si>
    <t>7952000240</t>
  </si>
  <si>
    <t>9.1.1.2.</t>
  </si>
  <si>
    <t>9.1.1.3.</t>
  </si>
  <si>
    <t>10.</t>
  </si>
  <si>
    <t>СРЕДСТВА МАССОВОЙ ИНФОРМАЦИИ</t>
  </si>
  <si>
    <t>1200</t>
  </si>
  <si>
    <t>10.1.</t>
  </si>
  <si>
    <t>Периодическая печать и издательства</t>
  </si>
  <si>
    <t>1202</t>
  </si>
  <si>
    <t>10.1.1.</t>
  </si>
  <si>
    <t>Муниципальная программа "Выпуск и распространение газеты "Ваш муниципальный", опубликование муниципальных правовых актов, иной информации"</t>
  </si>
  <si>
    <t>7952100250</t>
  </si>
  <si>
    <t>10.1.1.1</t>
  </si>
  <si>
    <t xml:space="preserve">ВСЕГО   ДОХОДОВ </t>
  </si>
  <si>
    <t xml:space="preserve">Превышение расходов над доходами </t>
  </si>
  <si>
    <t>Изменение остатка средств на счетах в банке</t>
  </si>
  <si>
    <t>Остаток средств на начало отчетного периода</t>
  </si>
  <si>
    <t>Остаток средств на конец отчетного периода</t>
  </si>
  <si>
    <t>1.2.3.1.</t>
  </si>
  <si>
    <t>4.1.2.2.</t>
  </si>
  <si>
    <t>6.2.2.3.1</t>
  </si>
  <si>
    <t>6.2.2.3.2</t>
  </si>
  <si>
    <t>6.2.5.2</t>
  </si>
  <si>
    <t>6.3.1.2.</t>
  </si>
  <si>
    <t>Муниципальный Совет МО МО № 78 (886)</t>
  </si>
  <si>
    <t xml:space="preserve">Бюджет       1 п/годия     </t>
  </si>
  <si>
    <t>% исполнения</t>
  </si>
  <si>
    <t>МЕСТНАЯ АДМИНИСТРАЦИЯ МО МО   № 78 (978)</t>
  </si>
  <si>
    <t>I.</t>
  </si>
  <si>
    <t>10 00 00 00 00 00 0000 000</t>
  </si>
  <si>
    <t xml:space="preserve"> 1 п/годия</t>
  </si>
  <si>
    <t xml:space="preserve">                                                 ОБ  ИСПОЛНЕНИИ  РАСХОДНОЙ ЧАСТИ МЕСТНОГО БЮДЖЕТА</t>
  </si>
  <si>
    <t xml:space="preserve">                                                                             ОТЧЕТ</t>
  </si>
  <si>
    <t xml:space="preserve">                              ВНУТРИГОРОДСКОГО МУНИЦИПАЛЬНОГО  ОБРАЗОВАНИЯ  САНКТ-ПЕТЕРБУРГА   </t>
  </si>
  <si>
    <t xml:space="preserve">                                                                     ЗА 1 ПОЛУГОДИЕ 2016 ГОДА</t>
  </si>
  <si>
    <t xml:space="preserve">                                                                  МУНИЦИПАЛЬНЫЙ  ОКРУГ №78 </t>
  </si>
  <si>
    <t xml:space="preserve">Исполнено </t>
  </si>
  <si>
    <t xml:space="preserve">                                                 ОБ  ИСПОЛНЕНИИ  ДОХОДНОЙ ЧАСТИ МЕСТНОГО БЮДЖЕТА</t>
  </si>
  <si>
    <t>от 12.07.2016 № 66-А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</si>
</sst>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_р_."/>
    <numFmt numFmtId="167" formatCode="#,##0.000_р_."/>
    <numFmt numFmtId="168" formatCode="#,##0.0"/>
    <numFmt numFmtId="169" formatCode="0.0%"/>
    <numFmt numFmtId="170" formatCode="0.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0000000"/>
    <numFmt numFmtId="182" formatCode="0.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&quot;р.&quot;"/>
    <numFmt numFmtId="188" formatCode="#,##0.00000"/>
  </numFmts>
  <fonts count="8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b/>
      <sz val="9"/>
      <color indexed="17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11" fillId="0" borderId="0" xfId="56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Font="1" applyBorder="1">
      <alignment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Border="1" applyAlignment="1">
      <alignment horizontal="center" vertical="center"/>
      <protection/>
    </xf>
    <xf numFmtId="0" fontId="11" fillId="0" borderId="0" xfId="56" applyBorder="1">
      <alignment/>
      <protection/>
    </xf>
    <xf numFmtId="0" fontId="11" fillId="0" borderId="0" xfId="56" applyFont="1" applyFill="1" applyBorder="1">
      <alignment/>
      <protection/>
    </xf>
    <xf numFmtId="49" fontId="1" fillId="0" borderId="0" xfId="54" applyNumberFormat="1" applyFont="1" applyFill="1" applyBorder="1" applyAlignment="1">
      <alignment horizontal="center" vertical="top" wrapText="1"/>
      <protection/>
    </xf>
    <xf numFmtId="165" fontId="1" fillId="0" borderId="0" xfId="56" applyNumberFormat="1" applyFont="1" applyFill="1" applyBorder="1" applyAlignment="1">
      <alignment horizontal="center" vertical="center" wrapText="1"/>
      <protection/>
    </xf>
    <xf numFmtId="165" fontId="1" fillId="0" borderId="0" xfId="56" applyNumberFormat="1" applyFont="1" applyFill="1" applyBorder="1" applyAlignment="1">
      <alignment horizontal="center" vertical="center"/>
      <protection/>
    </xf>
    <xf numFmtId="165" fontId="12" fillId="0" borderId="0" xfId="56" applyNumberFormat="1" applyFont="1" applyFill="1" applyBorder="1" applyAlignment="1">
      <alignment horizontal="center" vertical="center"/>
      <protection/>
    </xf>
    <xf numFmtId="165" fontId="12" fillId="0" borderId="0" xfId="56" applyNumberFormat="1" applyFont="1" applyBorder="1" applyAlignment="1">
      <alignment horizontal="center" vertical="center"/>
      <protection/>
    </xf>
    <xf numFmtId="165" fontId="4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ill="1" applyBorder="1">
      <alignment/>
      <protection/>
    </xf>
    <xf numFmtId="0" fontId="11" fillId="0" borderId="0" xfId="54" applyFont="1" applyFill="1" applyAlignment="1">
      <alignment horizontal="left" vertical="center"/>
      <protection/>
    </xf>
    <xf numFmtId="165" fontId="12" fillId="0" borderId="0" xfId="56" applyNumberFormat="1" applyFont="1" applyAlignment="1">
      <alignment horizontal="center" vertical="center"/>
      <protection/>
    </xf>
    <xf numFmtId="165" fontId="13" fillId="0" borderId="12" xfId="56" applyNumberFormat="1" applyFont="1" applyFill="1" applyBorder="1" applyAlignment="1">
      <alignment horizontal="center" vertical="center" wrapText="1"/>
      <protection/>
    </xf>
    <xf numFmtId="165" fontId="13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horizontal="center" vertical="center"/>
      <protection/>
    </xf>
    <xf numFmtId="0" fontId="11" fillId="0" borderId="0" xfId="54" applyAlignment="1">
      <alignment horizontal="center" vertical="center"/>
      <protection/>
    </xf>
    <xf numFmtId="49" fontId="14" fillId="0" borderId="0" xfId="0" applyNumberFormat="1" applyFont="1" applyFill="1" applyBorder="1" applyAlignment="1">
      <alignment vertical="center"/>
    </xf>
    <xf numFmtId="0" fontId="15" fillId="0" borderId="0" xfId="62" applyFont="1" applyAlignment="1">
      <alignment vertical="center"/>
      <protection/>
    </xf>
    <xf numFmtId="0" fontId="15" fillId="0" borderId="0" xfId="62" applyFont="1">
      <alignment/>
      <protection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49" fontId="6" fillId="0" borderId="0" xfId="62" applyNumberFormat="1" applyFont="1" applyFill="1" applyBorder="1" applyAlignment="1">
      <alignment horizontal="left" vertical="center" wrapText="1"/>
      <protection/>
    </xf>
    <xf numFmtId="49" fontId="8" fillId="0" borderId="0" xfId="62" applyNumberFormat="1" applyFont="1" applyAlignment="1">
      <alignment horizontal="left" vertical="center" wrapText="1"/>
      <protection/>
    </xf>
    <xf numFmtId="0" fontId="8" fillId="0" borderId="0" xfId="62" applyFont="1" applyBorder="1" applyAlignment="1">
      <alignment/>
      <protection/>
    </xf>
    <xf numFmtId="49" fontId="6" fillId="0" borderId="0" xfId="62" applyNumberFormat="1" applyFont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54" applyNumberFormat="1" applyFont="1" applyFill="1" applyBorder="1" applyAlignment="1">
      <alignment horizontal="center" wrapText="1"/>
      <protection/>
    </xf>
    <xf numFmtId="0" fontId="16" fillId="0" borderId="13" xfId="62" applyFont="1" applyBorder="1" applyAlignment="1">
      <alignment horizontal="center"/>
      <protection/>
    </xf>
    <xf numFmtId="49" fontId="6" fillId="0" borderId="15" xfId="0" applyNumberFormat="1" applyFont="1" applyFill="1" applyBorder="1" applyAlignment="1">
      <alignment horizontal="center" vertical="top" wrapText="1"/>
    </xf>
    <xf numFmtId="0" fontId="11" fillId="0" borderId="0" xfId="56" applyFont="1" applyFill="1" applyBorder="1" applyAlignment="1">
      <alignment horizontal="center" vertical="center"/>
      <protection/>
    </xf>
    <xf numFmtId="165" fontId="11" fillId="0" borderId="0" xfId="56" applyNumberFormat="1" applyBorder="1" applyAlignment="1">
      <alignment horizontal="center" vertical="center"/>
      <protection/>
    </xf>
    <xf numFmtId="0" fontId="12" fillId="0" borderId="0" xfId="56" applyFont="1" applyFill="1">
      <alignment/>
      <protection/>
    </xf>
    <xf numFmtId="49" fontId="1" fillId="0" borderId="13" xfId="56" applyNumberFormat="1" applyFont="1" applyFill="1" applyBorder="1" applyAlignment="1">
      <alignment horizontal="center" wrapText="1"/>
      <protection/>
    </xf>
    <xf numFmtId="49" fontId="1" fillId="0" borderId="16" xfId="56" applyNumberFormat="1" applyFont="1" applyFill="1" applyBorder="1" applyAlignment="1">
      <alignment horizontal="center" wrapText="1"/>
      <protection/>
    </xf>
    <xf numFmtId="0" fontId="12" fillId="0" borderId="15" xfId="56" applyFont="1" applyBorder="1" applyAlignment="1">
      <alignment horizontal="center"/>
      <protection/>
    </xf>
    <xf numFmtId="0" fontId="12" fillId="0" borderId="17" xfId="56" applyFont="1" applyBorder="1" applyAlignment="1">
      <alignment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165" fontId="12" fillId="0" borderId="10" xfId="56" applyNumberFormat="1" applyFont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5" fillId="0" borderId="11" xfId="56" applyNumberFormat="1" applyFont="1" applyFill="1" applyBorder="1" applyAlignment="1">
      <alignment horizontal="center" vertical="center" wrapText="1"/>
      <protection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17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12" fillId="0" borderId="10" xfId="56" applyFont="1" applyFill="1" applyBorder="1">
      <alignment/>
      <protection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49" fontId="1" fillId="0" borderId="16" xfId="56" applyNumberFormat="1" applyFont="1" applyFill="1" applyBorder="1" applyAlignment="1">
      <alignment horizontal="center" vertical="center" wrapText="1"/>
      <protection/>
    </xf>
    <xf numFmtId="49" fontId="1" fillId="0" borderId="18" xfId="56" applyNumberFormat="1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/>
      <protection/>
    </xf>
    <xf numFmtId="49" fontId="1" fillId="0" borderId="2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21" xfId="56" applyNumberFormat="1" applyFont="1" applyFill="1" applyBorder="1" applyAlignment="1">
      <alignment horizontal="center" vertical="center" wrapText="1"/>
      <protection/>
    </xf>
    <xf numFmtId="49" fontId="1" fillId="0" borderId="12" xfId="56" applyNumberFormat="1" applyFont="1" applyFill="1" applyBorder="1" applyAlignment="1">
      <alignment horizontal="left" vertical="top" wrapText="1"/>
      <protection/>
    </xf>
    <xf numFmtId="165" fontId="12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11" fillId="0" borderId="0" xfId="54" applyBorder="1">
      <alignment/>
      <protection/>
    </xf>
    <xf numFmtId="49" fontId="11" fillId="0" borderId="0" xfId="60" applyNumberFormat="1" applyFont="1" applyFill="1" applyBorder="1" applyAlignment="1">
      <alignment horizontal="center" vertical="center" wrapText="1"/>
      <protection/>
    </xf>
    <xf numFmtId="165" fontId="12" fillId="0" borderId="0" xfId="54" applyNumberFormat="1" applyFont="1" applyFill="1" applyBorder="1" applyAlignment="1">
      <alignment horizontal="center" vertical="center"/>
      <protection/>
    </xf>
    <xf numFmtId="49" fontId="7" fillId="0" borderId="10" xfId="60" applyNumberFormat="1" applyFont="1" applyFill="1" applyBorder="1" applyAlignment="1">
      <alignment horizontal="left" vertical="center" wrapText="1"/>
      <protection/>
    </xf>
    <xf numFmtId="165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Fill="1" applyBorder="1">
      <alignment/>
      <protection/>
    </xf>
    <xf numFmtId="49" fontId="7" fillId="0" borderId="0" xfId="60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Border="1">
      <alignment/>
      <protection/>
    </xf>
    <xf numFmtId="0" fontId="12" fillId="0" borderId="0" xfId="54" applyFont="1">
      <alignment/>
      <protection/>
    </xf>
    <xf numFmtId="0" fontId="11" fillId="0" borderId="0" xfId="54" applyFont="1" applyFill="1" applyBorder="1">
      <alignment/>
      <protection/>
    </xf>
    <xf numFmtId="49" fontId="7" fillId="0" borderId="10" xfId="60" applyNumberFormat="1" applyFont="1" applyFill="1" applyBorder="1" applyAlignment="1">
      <alignment horizontal="center" vertical="center" wrapText="1"/>
      <protection/>
    </xf>
    <xf numFmtId="49" fontId="7" fillId="0" borderId="10" xfId="60" applyNumberFormat="1" applyFont="1" applyFill="1" applyBorder="1" applyAlignment="1">
      <alignment horizontal="center" vertical="center"/>
      <protection/>
    </xf>
    <xf numFmtId="49" fontId="14" fillId="0" borderId="10" xfId="60" applyNumberFormat="1" applyFont="1" applyFill="1" applyBorder="1" applyAlignment="1">
      <alignment horizontal="left" vertical="center" wrapText="1"/>
      <protection/>
    </xf>
    <xf numFmtId="49" fontId="14" fillId="0" borderId="10" xfId="60" applyNumberFormat="1" applyFont="1" applyFill="1" applyBorder="1" applyAlignment="1">
      <alignment horizontal="center" vertical="center" wrapText="1"/>
      <protection/>
    </xf>
    <xf numFmtId="49" fontId="20" fillId="0" borderId="0" xfId="60" applyNumberFormat="1" applyFont="1" applyFill="1" applyBorder="1" applyAlignment="1">
      <alignment horizontal="center" vertical="center" wrapText="1"/>
      <protection/>
    </xf>
    <xf numFmtId="49" fontId="12" fillId="0" borderId="0" xfId="60" applyNumberFormat="1" applyFont="1" applyFill="1" applyBorder="1" applyAlignment="1">
      <alignment horizontal="center" vertical="center" wrapText="1"/>
      <protection/>
    </xf>
    <xf numFmtId="49" fontId="11" fillId="0" borderId="0" xfId="60" applyNumberFormat="1" applyFont="1" applyFill="1" applyBorder="1" applyAlignment="1">
      <alignment horizontal="left" vertical="center" wrapText="1"/>
      <protection/>
    </xf>
    <xf numFmtId="165" fontId="11" fillId="0" borderId="0" xfId="60" applyNumberFormat="1" applyFont="1" applyFill="1" applyBorder="1" applyAlignment="1">
      <alignment horizontal="center" vertical="center"/>
      <protection/>
    </xf>
    <xf numFmtId="165" fontId="11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54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62" applyFont="1">
      <alignment/>
      <protection/>
    </xf>
    <xf numFmtId="0" fontId="14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15" fillId="0" borderId="10" xfId="56" applyFont="1" applyFill="1" applyBorder="1" applyAlignment="1">
      <alignment horizontal="center" vertical="center"/>
      <protection/>
    </xf>
    <xf numFmtId="0" fontId="11" fillId="0" borderId="15" xfId="56" applyFont="1" applyFill="1" applyBorder="1" applyAlignment="1">
      <alignment horizontal="center" vertical="center"/>
      <protection/>
    </xf>
    <xf numFmtId="0" fontId="0" fillId="0" borderId="15" xfId="56" applyFont="1" applyFill="1" applyBorder="1">
      <alignment/>
      <protection/>
    </xf>
    <xf numFmtId="0" fontId="11" fillId="0" borderId="15" xfId="56" applyFont="1" applyFill="1" applyBorder="1">
      <alignment/>
      <protection/>
    </xf>
    <xf numFmtId="0" fontId="12" fillId="0" borderId="10" xfId="61" applyFont="1" applyFill="1" applyBorder="1" applyAlignment="1">
      <alignment horizontal="left" vertical="center" wrapText="1"/>
      <protection/>
    </xf>
    <xf numFmtId="0" fontId="12" fillId="0" borderId="10" xfId="61" applyFont="1" applyFill="1" applyBorder="1">
      <alignment/>
      <protection/>
    </xf>
    <xf numFmtId="0" fontId="12" fillId="0" borderId="10" xfId="54" applyFont="1" applyFill="1" applyBorder="1">
      <alignment/>
      <protection/>
    </xf>
    <xf numFmtId="165" fontId="11" fillId="0" borderId="10" xfId="54" applyNumberFormat="1" applyFont="1" applyFill="1" applyBorder="1" applyAlignment="1">
      <alignment horizontal="center" vertical="center"/>
      <protection/>
    </xf>
    <xf numFmtId="165" fontId="12" fillId="0" borderId="10" xfId="54" applyNumberFormat="1" applyFont="1" applyFill="1" applyBorder="1" applyAlignment="1">
      <alignment horizontal="center" vertical="center"/>
      <protection/>
    </xf>
    <xf numFmtId="165" fontId="12" fillId="0" borderId="10" xfId="60" applyNumberFormat="1" applyFont="1" applyFill="1" applyBorder="1" applyAlignment="1">
      <alignment horizontal="center" vertical="center"/>
      <protection/>
    </xf>
    <xf numFmtId="165" fontId="12" fillId="0" borderId="10" xfId="61" applyNumberFormat="1" applyFont="1" applyFill="1" applyBorder="1" applyAlignment="1">
      <alignment horizontal="center" vertical="center"/>
      <protection/>
    </xf>
    <xf numFmtId="0" fontId="12" fillId="0" borderId="18" xfId="56" applyFont="1" applyBorder="1">
      <alignment/>
      <protection/>
    </xf>
    <xf numFmtId="0" fontId="11" fillId="0" borderId="13" xfId="56" applyFont="1" applyFill="1" applyBorder="1" applyAlignment="1">
      <alignment horizontal="center" vertical="center"/>
      <protection/>
    </xf>
    <xf numFmtId="49" fontId="5" fillId="0" borderId="22" xfId="56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165" fontId="11" fillId="0" borderId="10" xfId="60" applyNumberFormat="1" applyFont="1" applyFill="1" applyBorder="1" applyAlignment="1">
      <alignment horizontal="center" vertical="center"/>
      <protection/>
    </xf>
    <xf numFmtId="165" fontId="11" fillId="0" borderId="13" xfId="56" applyNumberFormat="1" applyFont="1" applyBorder="1" applyAlignment="1">
      <alignment horizontal="center" vertical="center"/>
      <protection/>
    </xf>
    <xf numFmtId="0" fontId="6" fillId="0" borderId="0" xfId="62" applyFont="1" applyAlignment="1">
      <alignment horizontal="left"/>
      <protection/>
    </xf>
    <xf numFmtId="0" fontId="11" fillId="0" borderId="0" xfId="54" applyFont="1" applyBorder="1">
      <alignment/>
      <protection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54" applyFont="1" applyBorder="1">
      <alignment/>
      <protection/>
    </xf>
    <xf numFmtId="165" fontId="12" fillId="0" borderId="10" xfId="54" applyNumberFormat="1" applyFont="1" applyBorder="1" applyAlignment="1">
      <alignment horizontal="center" vertical="center"/>
      <protection/>
    </xf>
    <xf numFmtId="165" fontId="12" fillId="0" borderId="10" xfId="54" applyNumberFormat="1" applyFont="1" applyFill="1" applyBorder="1" applyAlignment="1">
      <alignment horizontal="center" vertical="center" wrapText="1"/>
      <protection/>
    </xf>
    <xf numFmtId="165" fontId="12" fillId="0" borderId="15" xfId="54" applyNumberFormat="1" applyFont="1" applyFill="1" applyBorder="1" applyAlignment="1">
      <alignment horizontal="center" vertical="center" wrapText="1"/>
      <protection/>
    </xf>
    <xf numFmtId="165" fontId="12" fillId="0" borderId="0" xfId="54" applyNumberFormat="1" applyFont="1" applyBorder="1" applyAlignment="1">
      <alignment horizontal="center" vertical="center"/>
      <protection/>
    </xf>
    <xf numFmtId="0" fontId="12" fillId="0" borderId="0" xfId="54" applyFont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 applyFill="1">
      <alignment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49" fontId="20" fillId="0" borderId="10" xfId="60" applyNumberFormat="1" applyFont="1" applyFill="1" applyBorder="1" applyAlignment="1">
      <alignment horizontal="center" vertical="center"/>
      <protection/>
    </xf>
    <xf numFmtId="49" fontId="12" fillId="0" borderId="10" xfId="60" applyNumberFormat="1" applyFont="1" applyFill="1" applyBorder="1" applyAlignment="1">
      <alignment horizontal="left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49" fontId="20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>
      <alignment/>
      <protection/>
    </xf>
    <xf numFmtId="165" fontId="20" fillId="0" borderId="0" xfId="60" applyNumberFormat="1" applyFont="1" applyFill="1" applyBorder="1" applyAlignment="1">
      <alignment horizontal="center" vertical="center"/>
      <protection/>
    </xf>
    <xf numFmtId="49" fontId="12" fillId="0" borderId="10" xfId="60" applyNumberFormat="1" applyFont="1" applyFill="1" applyBorder="1" applyAlignment="1">
      <alignment horizontal="center" vertical="center" wrapText="1"/>
      <protection/>
    </xf>
    <xf numFmtId="49" fontId="14" fillId="0" borderId="10" xfId="60" applyNumberFormat="1" applyFont="1" applyFill="1" applyBorder="1" applyAlignment="1">
      <alignment horizontal="center" vertical="center" wrapText="1"/>
      <protection/>
    </xf>
    <xf numFmtId="49" fontId="12" fillId="0" borderId="10" xfId="60" applyNumberFormat="1" applyFont="1" applyFill="1" applyBorder="1" applyAlignment="1">
      <alignment horizontal="center" vertical="center" wrapText="1"/>
      <protection/>
    </xf>
    <xf numFmtId="49" fontId="15" fillId="0" borderId="10" xfId="60" applyNumberFormat="1" applyFont="1" applyFill="1" applyBorder="1" applyAlignment="1">
      <alignment horizontal="center" vertical="center"/>
      <protection/>
    </xf>
    <xf numFmtId="49" fontId="11" fillId="0" borderId="10" xfId="60" applyNumberFormat="1" applyFont="1" applyFill="1" applyBorder="1" applyAlignment="1">
      <alignment horizontal="left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49" fontId="7" fillId="0" borderId="10" xfId="60" applyNumberFormat="1" applyFont="1" applyFill="1" applyBorder="1" applyAlignment="1">
      <alignment horizontal="center" vertical="center" wrapText="1"/>
      <protection/>
    </xf>
    <xf numFmtId="49" fontId="15" fillId="0" borderId="10" xfId="60" applyNumberFormat="1" applyFont="1" applyFill="1" applyBorder="1" applyAlignment="1">
      <alignment horizontal="center" vertical="center" wrapText="1"/>
      <protection/>
    </xf>
    <xf numFmtId="0" fontId="11" fillId="0" borderId="0" xfId="54" applyFill="1" applyAlignment="1">
      <alignment vertical="center"/>
      <protection/>
    </xf>
    <xf numFmtId="49" fontId="20" fillId="0" borderId="10" xfId="60" applyNumberFormat="1" applyFont="1" applyFill="1" applyBorder="1" applyAlignment="1">
      <alignment horizontal="left" vertical="center" wrapText="1"/>
      <protection/>
    </xf>
    <xf numFmtId="0" fontId="11" fillId="0" borderId="0" xfId="54" applyFill="1" applyBorder="1" applyAlignment="1">
      <alignment vertical="center"/>
      <protection/>
    </xf>
    <xf numFmtId="49" fontId="15" fillId="0" borderId="0" xfId="60" applyNumberFormat="1" applyFont="1" applyFill="1" applyBorder="1" applyAlignment="1">
      <alignment horizontal="center" vertical="center"/>
      <protection/>
    </xf>
    <xf numFmtId="49" fontId="7" fillId="0" borderId="17" xfId="60" applyNumberFormat="1" applyFont="1" applyFill="1" applyBorder="1" applyAlignment="1">
      <alignment horizontal="center" vertical="center" wrapText="1"/>
      <protection/>
    </xf>
    <xf numFmtId="165" fontId="11" fillId="0" borderId="0" xfId="54" applyNumberFormat="1" applyFont="1" applyFill="1" applyBorder="1" applyAlignment="1">
      <alignment horizontal="center" vertical="center"/>
      <protection/>
    </xf>
    <xf numFmtId="49" fontId="12" fillId="0" borderId="10" xfId="54" applyNumberFormat="1" applyFont="1" applyFill="1" applyBorder="1" applyAlignment="1">
      <alignment horizontal="center" vertical="center"/>
      <protection/>
    </xf>
    <xf numFmtId="49" fontId="11" fillId="0" borderId="10" xfId="54" applyNumberFormat="1" applyFont="1" applyFill="1" applyBorder="1" applyAlignment="1">
      <alignment horizontal="center" vertical="center"/>
      <protection/>
    </xf>
    <xf numFmtId="49" fontId="12" fillId="0" borderId="10" xfId="60" applyNumberFormat="1" applyFont="1" applyFill="1" applyBorder="1" applyAlignment="1">
      <alignment horizontal="center" vertical="center"/>
      <protection/>
    </xf>
    <xf numFmtId="49" fontId="20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>
      <alignment/>
      <protection/>
    </xf>
    <xf numFmtId="49" fontId="16" fillId="0" borderId="10" xfId="60" applyNumberFormat="1" applyFont="1" applyFill="1" applyBorder="1" applyAlignment="1">
      <alignment horizontal="center" vertical="center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/>
      <protection/>
    </xf>
    <xf numFmtId="49" fontId="15" fillId="0" borderId="10" xfId="60" applyNumberFormat="1" applyFont="1" applyFill="1" applyBorder="1" applyAlignment="1">
      <alignment horizontal="center" vertical="center" wrapText="1"/>
      <protection/>
    </xf>
    <xf numFmtId="0" fontId="12" fillId="0" borderId="10" xfId="60" applyFont="1" applyFill="1" applyBorder="1">
      <alignment/>
      <protection/>
    </xf>
    <xf numFmtId="0" fontId="12" fillId="0" borderId="10" xfId="54" applyFont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2" fillId="0" borderId="10" xfId="54" applyFont="1" applyBorder="1" applyAlignment="1">
      <alignment vertical="center" wrapText="1"/>
      <protection/>
    </xf>
    <xf numFmtId="0" fontId="11" fillId="0" borderId="10" xfId="60" applyFont="1" applyFill="1" applyBorder="1">
      <alignment/>
      <protection/>
    </xf>
    <xf numFmtId="49" fontId="11" fillId="0" borderId="10" xfId="60" applyNumberFormat="1" applyFont="1" applyFill="1" applyBorder="1" applyAlignment="1">
      <alignment horizontal="center" vertical="center"/>
      <protection/>
    </xf>
    <xf numFmtId="49" fontId="12" fillId="0" borderId="10" xfId="60" applyNumberFormat="1" applyFont="1" applyFill="1" applyBorder="1" applyAlignment="1">
      <alignment horizontal="left" vertical="top" wrapText="1"/>
      <protection/>
    </xf>
    <xf numFmtId="0" fontId="12" fillId="0" borderId="0" xfId="54" applyFont="1" applyFill="1" applyBorder="1" applyAlignment="1">
      <alignment vertical="center" wrapText="1"/>
      <protection/>
    </xf>
    <xf numFmtId="49" fontId="11" fillId="0" borderId="11" xfId="60" applyNumberFormat="1" applyFont="1" applyFill="1" applyBorder="1" applyAlignment="1">
      <alignment horizontal="center" vertical="center" wrapText="1"/>
      <protection/>
    </xf>
    <xf numFmtId="49" fontId="12" fillId="0" borderId="11" xfId="60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15" fillId="0" borderId="0" xfId="54" applyFont="1" applyAlignment="1">
      <alignment horizontal="center" vertical="center"/>
      <protection/>
    </xf>
    <xf numFmtId="165" fontId="14" fillId="0" borderId="0" xfId="54" applyNumberFormat="1" applyFont="1" applyFill="1" applyBorder="1" applyAlignment="1">
      <alignment horizontal="center" vertical="center"/>
      <protection/>
    </xf>
    <xf numFmtId="0" fontId="7" fillId="0" borderId="15" xfId="54" applyFont="1" applyFill="1" applyBorder="1">
      <alignment/>
      <protection/>
    </xf>
    <xf numFmtId="0" fontId="11" fillId="0" borderId="0" xfId="54" applyFont="1" applyFill="1" applyBorder="1" applyAlignment="1">
      <alignment horizontal="left" vertical="center"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>
      <alignment/>
      <protection/>
    </xf>
    <xf numFmtId="165" fontId="73" fillId="0" borderId="0" xfId="54" applyNumberFormat="1" applyFont="1" applyFill="1" applyBorder="1" applyAlignment="1">
      <alignment horizontal="center" vertical="center" wrapText="1"/>
      <protection/>
    </xf>
    <xf numFmtId="165" fontId="14" fillId="0" borderId="0" xfId="54" applyNumberFormat="1" applyFont="1" applyFill="1" applyBorder="1" applyAlignment="1">
      <alignment horizontal="center" vertical="center" wrapText="1"/>
      <protection/>
    </xf>
    <xf numFmtId="165" fontId="7" fillId="0" borderId="0" xfId="54" applyNumberFormat="1" applyFont="1" applyBorder="1" applyAlignment="1">
      <alignment horizontal="center" vertical="center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0" fontId="74" fillId="0" borderId="0" xfId="54" applyFont="1" applyFill="1" applyBorder="1" applyAlignment="1">
      <alignment horizontal="left" vertical="center" wrapText="1"/>
      <protection/>
    </xf>
    <xf numFmtId="0" fontId="75" fillId="0" borderId="0" xfId="54" applyFont="1" applyFill="1" applyBorder="1">
      <alignment/>
      <protection/>
    </xf>
    <xf numFmtId="165" fontId="74" fillId="0" borderId="0" xfId="54" applyNumberFormat="1" applyFont="1" applyFill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wrapText="1"/>
      <protection/>
    </xf>
    <xf numFmtId="0" fontId="14" fillId="0" borderId="0" xfId="54" applyFont="1" applyBorder="1">
      <alignment/>
      <protection/>
    </xf>
    <xf numFmtId="0" fontId="76" fillId="0" borderId="0" xfId="54" applyFont="1" applyFill="1" applyAlignment="1">
      <alignment horizontal="left" vertical="center"/>
      <protection/>
    </xf>
    <xf numFmtId="0" fontId="76" fillId="0" borderId="0" xfId="54" applyFont="1" applyFill="1">
      <alignment/>
      <protection/>
    </xf>
    <xf numFmtId="165" fontId="12" fillId="0" borderId="0" xfId="60" applyNumberFormat="1" applyFont="1" applyFill="1" applyBorder="1" applyAlignment="1">
      <alignment horizontal="center" vertical="center" wrapText="1"/>
      <protection/>
    </xf>
    <xf numFmtId="0" fontId="76" fillId="0" borderId="0" xfId="54" applyFont="1">
      <alignment/>
      <protection/>
    </xf>
    <xf numFmtId="0" fontId="16" fillId="0" borderId="0" xfId="54" applyFont="1" applyBorder="1" applyAlignment="1">
      <alignment horizontal="left" vertical="center" wrapText="1"/>
      <protection/>
    </xf>
    <xf numFmtId="165" fontId="11" fillId="0" borderId="0" xfId="54" applyNumberFormat="1" applyFont="1" applyBorder="1" applyAlignment="1">
      <alignment horizontal="center" vertical="center"/>
      <protection/>
    </xf>
    <xf numFmtId="0" fontId="16" fillId="0" borderId="0" xfId="54" applyFont="1" applyBorder="1">
      <alignment/>
      <protection/>
    </xf>
    <xf numFmtId="0" fontId="23" fillId="0" borderId="0" xfId="54" applyFont="1" applyBorder="1">
      <alignment/>
      <protection/>
    </xf>
    <xf numFmtId="165" fontId="12" fillId="0" borderId="0" xfId="54" applyNumberFormat="1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left" vertical="center" wrapText="1"/>
      <protection/>
    </xf>
    <xf numFmtId="0" fontId="18" fillId="0" borderId="0" xfId="54" applyFont="1" applyBorder="1">
      <alignment/>
      <protection/>
    </xf>
    <xf numFmtId="165" fontId="18" fillId="0" borderId="0" xfId="54" applyNumberFormat="1" applyFont="1" applyBorder="1" applyAlignment="1">
      <alignment horizontal="center" vertical="center"/>
      <protection/>
    </xf>
    <xf numFmtId="0" fontId="15" fillId="0" borderId="0" xfId="54" applyFont="1" applyBorder="1">
      <alignment/>
      <protection/>
    </xf>
    <xf numFmtId="49" fontId="77" fillId="0" borderId="0" xfId="54" applyNumberFormat="1" applyFont="1" applyBorder="1" applyAlignment="1">
      <alignment horizontal="center" vertical="center" wrapText="1"/>
      <protection/>
    </xf>
    <xf numFmtId="0" fontId="76" fillId="0" borderId="0" xfId="54" applyFont="1" applyBorder="1">
      <alignment/>
      <protection/>
    </xf>
    <xf numFmtId="49" fontId="76" fillId="0" borderId="0" xfId="54" applyNumberFormat="1" applyFont="1" applyBorder="1" applyAlignment="1">
      <alignment horizontal="center" vertical="center"/>
      <protection/>
    </xf>
    <xf numFmtId="0" fontId="78" fillId="0" borderId="0" xfId="54" applyFont="1">
      <alignment/>
      <protection/>
    </xf>
    <xf numFmtId="0" fontId="11" fillId="0" borderId="0" xfId="54" applyFont="1" applyBorder="1" applyAlignment="1">
      <alignment horizontal="center" vertical="center"/>
      <protection/>
    </xf>
    <xf numFmtId="49" fontId="75" fillId="0" borderId="0" xfId="54" applyNumberFormat="1" applyFont="1" applyBorder="1" applyAlignment="1">
      <alignment horizontal="center" vertical="center" wrapText="1"/>
      <protection/>
    </xf>
    <xf numFmtId="49" fontId="75" fillId="0" borderId="0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0" fontId="24" fillId="0" borderId="0" xfId="54" applyFont="1" applyBorder="1" applyAlignment="1">
      <alignment horizontal="left" vertical="center" wrapText="1"/>
      <protection/>
    </xf>
    <xf numFmtId="1" fontId="18" fillId="0" borderId="0" xfId="54" applyNumberFormat="1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left" vertical="center" wrapText="1"/>
      <protection/>
    </xf>
    <xf numFmtId="1" fontId="18" fillId="0" borderId="0" xfId="54" applyNumberFormat="1" applyFont="1" applyBorder="1" applyAlignment="1">
      <alignment horizontal="center" vertical="center"/>
      <protection/>
    </xf>
    <xf numFmtId="0" fontId="79" fillId="0" borderId="0" xfId="54" applyFont="1">
      <alignment/>
      <protection/>
    </xf>
    <xf numFmtId="0" fontId="15" fillId="0" borderId="0" xfId="54" applyFont="1">
      <alignment/>
      <protection/>
    </xf>
    <xf numFmtId="14" fontId="79" fillId="0" borderId="0" xfId="54" applyNumberFormat="1" applyFont="1">
      <alignment/>
      <protection/>
    </xf>
    <xf numFmtId="0" fontId="15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center" vertical="center" wrapText="1"/>
      <protection/>
    </xf>
    <xf numFmtId="165" fontId="25" fillId="0" borderId="0" xfId="54" applyNumberFormat="1" applyFont="1" applyBorder="1" applyAlignment="1">
      <alignment horizontal="center" vertical="center"/>
      <protection/>
    </xf>
    <xf numFmtId="0" fontId="79" fillId="0" borderId="0" xfId="54" applyFont="1" applyBorder="1">
      <alignment/>
      <protection/>
    </xf>
    <xf numFmtId="49" fontId="15" fillId="0" borderId="0" xfId="54" applyNumberFormat="1" applyFont="1" applyFill="1" applyBorder="1" applyAlignment="1">
      <alignment horizontal="center" vertical="center" wrapText="1"/>
      <protection/>
    </xf>
    <xf numFmtId="1" fontId="15" fillId="0" borderId="0" xfId="54" applyNumberFormat="1" applyFont="1">
      <alignment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23" fillId="0" borderId="0" xfId="54" applyFont="1" applyFill="1" applyBorder="1">
      <alignment/>
      <protection/>
    </xf>
    <xf numFmtId="0" fontId="18" fillId="0" borderId="0" xfId="54" applyFont="1" applyFill="1" applyBorder="1">
      <alignment/>
      <protection/>
    </xf>
    <xf numFmtId="0" fontId="26" fillId="0" borderId="0" xfId="54" applyFont="1" applyBorder="1">
      <alignment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165" fontId="18" fillId="0" borderId="0" xfId="54" applyNumberFormat="1" applyFont="1" applyBorder="1" applyAlignment="1">
      <alignment horizontal="center" vertical="center" wrapText="1"/>
      <protection/>
    </xf>
    <xf numFmtId="0" fontId="25" fillId="0" borderId="0" xfId="54" applyFont="1" applyBorder="1">
      <alignment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25" fillId="0" borderId="0" xfId="54" applyFont="1" applyFill="1" applyBorder="1">
      <alignment/>
      <protection/>
    </xf>
    <xf numFmtId="165" fontId="25" fillId="0" borderId="0" xfId="54" applyNumberFormat="1" applyFont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>
      <alignment/>
      <protection/>
    </xf>
    <xf numFmtId="0" fontId="28" fillId="0" borderId="0" xfId="54" applyFont="1" applyBorder="1">
      <alignment/>
      <protection/>
    </xf>
    <xf numFmtId="0" fontId="29" fillId="0" borderId="0" xfId="54" applyFont="1" applyFill="1" applyBorder="1">
      <alignment/>
      <protection/>
    </xf>
    <xf numFmtId="0" fontId="26" fillId="0" borderId="0" xfId="54" applyFont="1">
      <alignment/>
      <protection/>
    </xf>
    <xf numFmtId="0" fontId="26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4" fillId="0" borderId="11" xfId="61" applyFont="1" applyFill="1" applyBorder="1" applyAlignment="1">
      <alignment horizontal="left" vertical="center" wrapText="1"/>
      <protection/>
    </xf>
    <xf numFmtId="0" fontId="14" fillId="0" borderId="17" xfId="61" applyFont="1" applyFill="1" applyBorder="1" applyAlignment="1">
      <alignment horizontal="left" vertical="center" wrapText="1"/>
      <protection/>
    </xf>
    <xf numFmtId="165" fontId="12" fillId="0" borderId="0" xfId="61" applyNumberFormat="1" applyFont="1" applyFill="1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49" fontId="12" fillId="0" borderId="15" xfId="60" applyNumberFormat="1" applyFont="1" applyFill="1" applyBorder="1" applyAlignment="1">
      <alignment horizontal="left" vertical="center" wrapText="1"/>
      <protection/>
    </xf>
    <xf numFmtId="49" fontId="20" fillId="0" borderId="15" xfId="60" applyNumberFormat="1" applyFont="1" applyFill="1" applyBorder="1" applyAlignment="1">
      <alignment horizontal="center" vertical="center"/>
      <protection/>
    </xf>
    <xf numFmtId="49" fontId="20" fillId="0" borderId="15" xfId="60" applyNumberFormat="1" applyFont="1" applyFill="1" applyBorder="1" applyAlignment="1">
      <alignment horizontal="center" vertical="center" wrapText="1"/>
      <protection/>
    </xf>
    <xf numFmtId="165" fontId="20" fillId="0" borderId="10" xfId="54" applyNumberFormat="1" applyFont="1" applyFill="1" applyBorder="1" applyAlignment="1">
      <alignment horizontal="center" vertical="center"/>
      <protection/>
    </xf>
    <xf numFmtId="165" fontId="20" fillId="0" borderId="10" xfId="61" applyNumberFormat="1" applyFont="1" applyFill="1" applyBorder="1" applyAlignment="1">
      <alignment horizontal="center" vertical="center" wrapText="1"/>
      <protection/>
    </xf>
    <xf numFmtId="165" fontId="20" fillId="0" borderId="10" xfId="54" applyNumberFormat="1" applyFont="1" applyBorder="1" applyAlignment="1">
      <alignment horizontal="center" vertical="center"/>
      <protection/>
    </xf>
    <xf numFmtId="169" fontId="20" fillId="0" borderId="10" xfId="54" applyNumberFormat="1" applyFont="1" applyBorder="1" applyAlignment="1">
      <alignment horizontal="center" vertical="center"/>
      <protection/>
    </xf>
    <xf numFmtId="165" fontId="20" fillId="0" borderId="10" xfId="61" applyNumberFormat="1" applyFont="1" applyFill="1" applyBorder="1" applyAlignment="1">
      <alignment horizontal="center" vertical="center"/>
      <protection/>
    </xf>
    <xf numFmtId="0" fontId="11" fillId="0" borderId="0" xfId="56" applyFont="1" applyAlignment="1">
      <alignment horizontal="center" vertical="center"/>
      <protection/>
    </xf>
    <xf numFmtId="9" fontId="16" fillId="0" borderId="15" xfId="67" applyNumberFormat="1" applyFont="1" applyBorder="1" applyAlignment="1">
      <alignment horizontal="center" vertical="top"/>
    </xf>
    <xf numFmtId="49" fontId="17" fillId="0" borderId="11" xfId="56" applyNumberFormat="1" applyFont="1" applyFill="1" applyBorder="1" applyAlignment="1">
      <alignment horizontal="left" vertical="center" wrapText="1"/>
      <protection/>
    </xf>
    <xf numFmtId="49" fontId="1" fillId="0" borderId="11" xfId="56" applyNumberFormat="1" applyFont="1" applyFill="1" applyBorder="1" applyAlignment="1">
      <alignment horizontal="left" vertical="center" wrapText="1"/>
      <protection/>
    </xf>
    <xf numFmtId="49" fontId="5" fillId="0" borderId="11" xfId="56" applyNumberFormat="1" applyFont="1" applyFill="1" applyBorder="1" applyAlignment="1">
      <alignment horizontal="left" vertical="center" wrapText="1"/>
      <protection/>
    </xf>
    <xf numFmtId="49" fontId="5" fillId="0" borderId="11" xfId="56" applyNumberFormat="1" applyFont="1" applyFill="1" applyBorder="1" applyAlignment="1">
      <alignment horizontal="left" vertical="center" wrapText="1"/>
      <protection/>
    </xf>
    <xf numFmtId="49" fontId="4" fillId="0" borderId="11" xfId="56" applyNumberFormat="1" applyFont="1" applyFill="1" applyBorder="1" applyAlignment="1">
      <alignment horizontal="left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5" fillId="0" borderId="11" xfId="56" applyNumberFormat="1" applyFont="1" applyFill="1" applyBorder="1" applyAlignment="1">
      <alignment horizontal="left" vertical="center" wrapText="1"/>
      <protection/>
    </xf>
    <xf numFmtId="0" fontId="4" fillId="0" borderId="11" xfId="56" applyNumberFormat="1" applyFont="1" applyFill="1" applyBorder="1" applyAlignment="1">
      <alignment horizontal="left" vertical="center" wrapText="1"/>
      <protection/>
    </xf>
    <xf numFmtId="49" fontId="1" fillId="0" borderId="11" xfId="56" applyNumberFormat="1" applyFont="1" applyFill="1" applyBorder="1" applyAlignment="1">
      <alignment horizontal="left" vertical="center" wrapText="1"/>
      <protection/>
    </xf>
    <xf numFmtId="0" fontId="5" fillId="0" borderId="11" xfId="56" applyNumberFormat="1" applyFont="1" applyFill="1" applyBorder="1" applyAlignment="1">
      <alignment horizontal="left" vertical="center" wrapText="1"/>
      <protection/>
    </xf>
    <xf numFmtId="49" fontId="4" fillId="0" borderId="11" xfId="56" applyNumberFormat="1" applyFont="1" applyFill="1" applyBorder="1" applyAlignment="1">
      <alignment horizontal="left" vertical="center" wrapText="1"/>
      <protection/>
    </xf>
    <xf numFmtId="49" fontId="1" fillId="0" borderId="16" xfId="56" applyNumberFormat="1" applyFont="1" applyFill="1" applyBorder="1" applyAlignment="1">
      <alignment horizontal="left" vertical="center" wrapText="1"/>
      <protection/>
    </xf>
    <xf numFmtId="49" fontId="19" fillId="0" borderId="11" xfId="56" applyNumberFormat="1" applyFont="1" applyFill="1" applyBorder="1" applyAlignment="1">
      <alignment horizontal="left" vertical="center" wrapText="1"/>
      <protection/>
    </xf>
    <xf numFmtId="165" fontId="11" fillId="0" borderId="10" xfId="56" applyNumberFormat="1" applyBorder="1" applyAlignment="1">
      <alignment horizontal="center" vertical="center"/>
      <protection/>
    </xf>
    <xf numFmtId="165" fontId="11" fillId="0" borderId="13" xfId="56" applyNumberFormat="1" applyBorder="1" applyAlignment="1">
      <alignment horizontal="center" vertical="center"/>
      <protection/>
    </xf>
    <xf numFmtId="165" fontId="12" fillId="0" borderId="15" xfId="56" applyNumberFormat="1" applyFont="1" applyBorder="1" applyAlignment="1">
      <alignment horizontal="center" vertical="center"/>
      <protection/>
    </xf>
    <xf numFmtId="165" fontId="1" fillId="0" borderId="10" xfId="0" applyNumberFormat="1" applyFont="1" applyBorder="1" applyAlignment="1">
      <alignment horizontal="center" vertical="center"/>
    </xf>
    <xf numFmtId="165" fontId="12" fillId="0" borderId="16" xfId="56" applyNumberFormat="1" applyFont="1" applyBorder="1" applyAlignment="1">
      <alignment horizontal="center" vertical="center"/>
      <protection/>
    </xf>
    <xf numFmtId="165" fontId="12" fillId="0" borderId="21" xfId="56" applyNumberFormat="1" applyFont="1" applyBorder="1" applyAlignment="1">
      <alignment horizontal="center" vertical="center"/>
      <protection/>
    </xf>
    <xf numFmtId="169" fontId="1" fillId="0" borderId="10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11" fillId="0" borderId="21" xfId="56" applyNumberFormat="1" applyFont="1" applyBorder="1" applyAlignment="1">
      <alignment horizontal="center" vertical="center"/>
      <protection/>
    </xf>
    <xf numFmtId="169" fontId="0" fillId="0" borderId="15" xfId="0" applyNumberForma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2" fillId="0" borderId="10" xfId="54" applyNumberFormat="1" applyFont="1" applyBorder="1" applyAlignment="1">
      <alignment horizontal="center" vertical="center"/>
      <protection/>
    </xf>
    <xf numFmtId="169" fontId="11" fillId="0" borderId="10" xfId="54" applyNumberFormat="1" applyFont="1" applyBorder="1" applyAlignment="1">
      <alignment horizontal="center" vertical="center"/>
      <protection/>
    </xf>
    <xf numFmtId="165" fontId="12" fillId="0" borderId="10" xfId="60" applyNumberFormat="1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horizontal="center" vertical="center" wrapText="1"/>
      <protection/>
    </xf>
    <xf numFmtId="169" fontId="11" fillId="0" borderId="10" xfId="54" applyNumberFormat="1" applyFont="1" applyFill="1" applyBorder="1" applyAlignment="1">
      <alignment horizontal="center" vertical="center"/>
      <protection/>
    </xf>
    <xf numFmtId="169" fontId="12" fillId="0" borderId="10" xfId="54" applyNumberFormat="1" applyFont="1" applyFill="1" applyBorder="1" applyAlignment="1">
      <alignment horizontal="center" vertical="center"/>
      <protection/>
    </xf>
    <xf numFmtId="169" fontId="20" fillId="0" borderId="10" xfId="54" applyNumberFormat="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horizontal="left" vertical="center" wrapText="1"/>
      <protection/>
    </xf>
    <xf numFmtId="0" fontId="14" fillId="0" borderId="11" xfId="60" applyFont="1" applyFill="1" applyBorder="1" applyAlignment="1">
      <alignment horizontal="left" vertical="center" wrapText="1"/>
      <protection/>
    </xf>
    <xf numFmtId="0" fontId="14" fillId="0" borderId="17" xfId="60" applyFont="1" applyFill="1" applyBorder="1" applyAlignment="1">
      <alignment horizontal="left" vertical="center" wrapText="1"/>
      <protection/>
    </xf>
    <xf numFmtId="0" fontId="14" fillId="0" borderId="11" xfId="54" applyFont="1" applyFill="1" applyBorder="1" applyAlignment="1">
      <alignment horizontal="left" vertical="center" wrapText="1"/>
      <protection/>
    </xf>
    <xf numFmtId="0" fontId="14" fillId="0" borderId="17" xfId="54" applyFont="1" applyFill="1" applyBorder="1" applyAlignment="1">
      <alignment horizontal="left" vertical="center" wrapText="1"/>
      <protection/>
    </xf>
    <xf numFmtId="0" fontId="80" fillId="0" borderId="0" xfId="54" applyFont="1" applyBorder="1" applyAlignment="1">
      <alignment horizontal="left" vertical="center" wrapText="1"/>
      <protection/>
    </xf>
    <xf numFmtId="0" fontId="81" fillId="0" borderId="0" xfId="54" applyFont="1" applyBorder="1" applyAlignment="1">
      <alignment horizontal="left" vertical="center" wrapText="1"/>
      <protection/>
    </xf>
    <xf numFmtId="0" fontId="77" fillId="0" borderId="0" xfId="54" applyFont="1" applyBorder="1" applyAlignment="1">
      <alignment horizontal="left" vertical="center" wrapText="1"/>
      <protection/>
    </xf>
    <xf numFmtId="49" fontId="12" fillId="0" borderId="11" xfId="56" applyNumberFormat="1" applyFont="1" applyFill="1" applyBorder="1" applyAlignment="1">
      <alignment horizontal="center" vertical="center" wrapText="1"/>
      <protection/>
    </xf>
    <xf numFmtId="49" fontId="12" fillId="0" borderId="17" xfId="56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РАСХОДЫструктуры 2006 2" xfId="60"/>
    <cellStyle name="Обычный_РАСХОДЫструктуры 2006 4 2" xfId="61"/>
    <cellStyle name="Обычный_РАСХОДЫструктуры 200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zoomScale="80" zoomScaleNormal="80" zoomScalePageLayoutView="0" workbookViewId="0" topLeftCell="A64">
      <selection activeCell="J72" sqref="J72"/>
    </sheetView>
  </sheetViews>
  <sheetFormatPr defaultColWidth="9.00390625" defaultRowHeight="12.75"/>
  <cols>
    <col min="1" max="1" width="8.75390625" style="10" customWidth="1"/>
    <col min="2" max="2" width="10.375" style="10" customWidth="1"/>
    <col min="3" max="3" width="19.625" style="10" customWidth="1"/>
    <col min="4" max="4" width="52.75390625" style="10" customWidth="1"/>
    <col min="5" max="5" width="14.00390625" style="10" customWidth="1"/>
    <col min="6" max="6" width="14.625" style="0" customWidth="1"/>
    <col min="7" max="7" width="12.375" style="0" customWidth="1"/>
    <col min="9" max="10" width="8.25390625" style="11" customWidth="1"/>
    <col min="11" max="11" width="8.125" style="10" customWidth="1"/>
    <col min="12" max="12" width="10.125" style="10" customWidth="1"/>
    <col min="13" max="13" width="10.375" style="10" customWidth="1"/>
    <col min="14" max="14" width="10.00390625" style="10" customWidth="1"/>
    <col min="15" max="15" width="9.375" style="11" customWidth="1"/>
    <col min="16" max="16384" width="9.125" style="10" customWidth="1"/>
  </cols>
  <sheetData>
    <row r="1" spans="1:15" ht="19.5" customHeight="1">
      <c r="A1" s="34"/>
      <c r="B1" s="34"/>
      <c r="C1" s="32"/>
      <c r="D1" s="32"/>
      <c r="E1" s="31" t="s">
        <v>184</v>
      </c>
      <c r="F1" s="31"/>
      <c r="G1" s="32"/>
      <c r="O1" s="10"/>
    </row>
    <row r="2" spans="1:15" ht="15.75" customHeight="1">
      <c r="A2" s="34"/>
      <c r="B2" s="34"/>
      <c r="C2" s="32"/>
      <c r="D2" s="32"/>
      <c r="E2" s="102" t="s">
        <v>186</v>
      </c>
      <c r="F2" s="79"/>
      <c r="G2" s="10"/>
      <c r="O2" s="10"/>
    </row>
    <row r="3" spans="1:15" ht="13.5" customHeight="1">
      <c r="A3" s="34"/>
      <c r="B3" s="34"/>
      <c r="C3" s="32"/>
      <c r="D3" s="32"/>
      <c r="E3" s="102" t="s">
        <v>187</v>
      </c>
      <c r="F3" s="79"/>
      <c r="G3" s="12"/>
      <c r="O3" s="10"/>
    </row>
    <row r="4" spans="1:15" ht="12.75" customHeight="1">
      <c r="A4" s="34"/>
      <c r="B4" s="34"/>
      <c r="C4" s="32"/>
      <c r="D4" s="32"/>
      <c r="E4" s="102" t="s">
        <v>188</v>
      </c>
      <c r="F4" s="78"/>
      <c r="G4" s="16"/>
      <c r="O4" s="10"/>
    </row>
    <row r="5" spans="1:15" ht="13.5" customHeight="1">
      <c r="A5" s="34"/>
      <c r="B5" s="34"/>
      <c r="C5" s="32"/>
      <c r="D5" s="32"/>
      <c r="E5" s="102" t="s">
        <v>579</v>
      </c>
      <c r="F5" s="78"/>
      <c r="G5" s="17"/>
      <c r="O5" s="10"/>
    </row>
    <row r="6" spans="1:15" ht="12.75">
      <c r="A6" s="100"/>
      <c r="B6" s="122" t="s">
        <v>573</v>
      </c>
      <c r="C6" s="100"/>
      <c r="D6" s="100"/>
      <c r="E6" s="100"/>
      <c r="F6" s="100"/>
      <c r="G6" s="11"/>
      <c r="O6" s="10"/>
    </row>
    <row r="7" spans="1:15" ht="17.25" customHeight="1">
      <c r="A7" s="305" t="s">
        <v>578</v>
      </c>
      <c r="B7" s="305"/>
      <c r="C7" s="305"/>
      <c r="D7" s="305"/>
      <c r="E7" s="305"/>
      <c r="F7" s="103"/>
      <c r="G7" s="32"/>
      <c r="O7" s="10"/>
    </row>
    <row r="8" spans="1:15" ht="17.25" customHeight="1">
      <c r="A8" s="30" t="s">
        <v>574</v>
      </c>
      <c r="B8" s="30"/>
      <c r="C8" s="30"/>
      <c r="D8" s="30"/>
      <c r="E8" s="30"/>
      <c r="F8" s="103"/>
      <c r="G8" s="34"/>
      <c r="O8" s="10"/>
    </row>
    <row r="9" spans="1:15" ht="14.25" customHeight="1">
      <c r="A9" s="30" t="s">
        <v>576</v>
      </c>
      <c r="B9" s="30"/>
      <c r="C9" s="30"/>
      <c r="D9" s="30"/>
      <c r="E9" s="30"/>
      <c r="F9" s="103"/>
      <c r="G9" s="35"/>
      <c r="O9" s="10"/>
    </row>
    <row r="10" spans="1:15" ht="14.25" customHeight="1">
      <c r="A10" s="306" t="s">
        <v>575</v>
      </c>
      <c r="B10" s="306"/>
      <c r="C10" s="306"/>
      <c r="D10" s="306"/>
      <c r="E10" s="306"/>
      <c r="F10" s="103"/>
      <c r="G10" s="35"/>
      <c r="O10" s="10"/>
    </row>
    <row r="11" spans="1:15" ht="18.75" customHeight="1">
      <c r="A11" s="36"/>
      <c r="B11" s="37"/>
      <c r="C11" s="32"/>
      <c r="D11" s="38"/>
      <c r="E11" s="32"/>
      <c r="F11" s="38" t="s">
        <v>4</v>
      </c>
      <c r="G11" s="33"/>
      <c r="I11" s="14"/>
      <c r="J11" s="13"/>
      <c r="O11" s="10"/>
    </row>
    <row r="12" spans="1:15" ht="46.5" customHeight="1">
      <c r="A12" s="46" t="s">
        <v>0</v>
      </c>
      <c r="B12" s="303" t="s">
        <v>15</v>
      </c>
      <c r="C12" s="304"/>
      <c r="D12" s="47" t="s">
        <v>1</v>
      </c>
      <c r="E12" s="39" t="s">
        <v>185</v>
      </c>
      <c r="F12" s="40" t="s">
        <v>183</v>
      </c>
      <c r="G12" s="41" t="s">
        <v>13</v>
      </c>
      <c r="I12" s="16"/>
      <c r="J12" s="43"/>
      <c r="O12" s="10"/>
    </row>
    <row r="13" spans="1:15" ht="45" customHeight="1">
      <c r="A13" s="48"/>
      <c r="B13" s="49" t="s">
        <v>16</v>
      </c>
      <c r="C13" s="50" t="s">
        <v>17</v>
      </c>
      <c r="D13" s="116"/>
      <c r="E13" s="42" t="s">
        <v>571</v>
      </c>
      <c r="F13" s="26"/>
      <c r="G13" s="259" t="s">
        <v>365</v>
      </c>
      <c r="I13" s="17"/>
      <c r="J13" s="17"/>
      <c r="O13" s="10"/>
    </row>
    <row r="14" spans="1:15" ht="29.25" customHeight="1">
      <c r="A14" s="1" t="s">
        <v>18</v>
      </c>
      <c r="B14" s="55"/>
      <c r="C14" s="58" t="s">
        <v>570</v>
      </c>
      <c r="D14" s="260" t="s">
        <v>330</v>
      </c>
      <c r="E14" s="54">
        <v>19771</v>
      </c>
      <c r="F14" s="277">
        <v>20558.00562</v>
      </c>
      <c r="G14" s="280">
        <v>1.0398060603914825</v>
      </c>
      <c r="J14" s="27"/>
      <c r="O14" s="10"/>
    </row>
    <row r="15" spans="1:15" ht="19.5" customHeight="1">
      <c r="A15" s="52" t="s">
        <v>19</v>
      </c>
      <c r="B15" s="55"/>
      <c r="C15" s="57" t="s">
        <v>20</v>
      </c>
      <c r="D15" s="261" t="s">
        <v>21</v>
      </c>
      <c r="E15" s="54">
        <v>17985</v>
      </c>
      <c r="F15" s="277">
        <v>18726.04498</v>
      </c>
      <c r="G15" s="280">
        <v>1.0412035018070613</v>
      </c>
      <c r="J15" s="19"/>
      <c r="O15" s="10"/>
    </row>
    <row r="16" spans="1:15" ht="31.5" customHeight="1">
      <c r="A16" s="52" t="s">
        <v>22</v>
      </c>
      <c r="B16" s="51"/>
      <c r="C16" s="58" t="s">
        <v>23</v>
      </c>
      <c r="D16" s="261" t="s">
        <v>24</v>
      </c>
      <c r="E16" s="54">
        <v>9900</v>
      </c>
      <c r="F16" s="277">
        <v>10578.21947</v>
      </c>
      <c r="G16" s="280">
        <v>1.0685070171717173</v>
      </c>
      <c r="J16" s="19"/>
      <c r="O16" s="10"/>
    </row>
    <row r="17" spans="1:15" ht="27" customHeight="1">
      <c r="A17" s="2" t="s">
        <v>25</v>
      </c>
      <c r="B17" s="53">
        <v>182</v>
      </c>
      <c r="C17" s="56" t="s">
        <v>26</v>
      </c>
      <c r="D17" s="262" t="s">
        <v>27</v>
      </c>
      <c r="E17" s="274">
        <v>5700</v>
      </c>
      <c r="F17" s="284">
        <v>5709.10705</v>
      </c>
      <c r="G17" s="281">
        <v>1.0015977280701753</v>
      </c>
      <c r="J17" s="44"/>
      <c r="O17" s="10"/>
    </row>
    <row r="18" spans="1:15" ht="41.25" customHeight="1">
      <c r="A18" s="2" t="s">
        <v>28</v>
      </c>
      <c r="B18" s="53">
        <v>182</v>
      </c>
      <c r="C18" s="56" t="s">
        <v>29</v>
      </c>
      <c r="D18" s="262" t="s">
        <v>30</v>
      </c>
      <c r="E18" s="274">
        <v>0</v>
      </c>
      <c r="F18" s="284">
        <v>0.0481</v>
      </c>
      <c r="G18" s="281">
        <v>0</v>
      </c>
      <c r="J18" s="44"/>
      <c r="O18" s="10"/>
    </row>
    <row r="19" spans="1:15" ht="41.25" customHeight="1">
      <c r="A19" s="2" t="s">
        <v>31</v>
      </c>
      <c r="B19" s="53">
        <v>182</v>
      </c>
      <c r="C19" s="56" t="s">
        <v>32</v>
      </c>
      <c r="D19" s="262" t="s">
        <v>33</v>
      </c>
      <c r="E19" s="274">
        <v>3000</v>
      </c>
      <c r="F19" s="284">
        <v>3263.69159</v>
      </c>
      <c r="G19" s="281">
        <v>1.0878971966666666</v>
      </c>
      <c r="J19" s="44"/>
      <c r="O19" s="10"/>
    </row>
    <row r="20" spans="1:15" ht="51" customHeight="1">
      <c r="A20" s="2" t="s">
        <v>34</v>
      </c>
      <c r="B20" s="53">
        <v>182</v>
      </c>
      <c r="C20" s="56" t="s">
        <v>35</v>
      </c>
      <c r="D20" s="262" t="s">
        <v>36</v>
      </c>
      <c r="E20" s="274">
        <v>0</v>
      </c>
      <c r="F20" s="284">
        <v>2.57256</v>
      </c>
      <c r="G20" s="281">
        <v>1</v>
      </c>
      <c r="J20" s="44"/>
      <c r="O20" s="10"/>
    </row>
    <row r="21" spans="1:15" ht="31.5" customHeight="1">
      <c r="A21" s="2" t="s">
        <v>37</v>
      </c>
      <c r="B21" s="53">
        <v>182</v>
      </c>
      <c r="C21" s="56" t="s">
        <v>38</v>
      </c>
      <c r="D21" s="262" t="s">
        <v>39</v>
      </c>
      <c r="E21" s="274">
        <v>1200</v>
      </c>
      <c r="F21" s="284">
        <v>1602.80017</v>
      </c>
      <c r="G21" s="281">
        <v>1.3356668083333334</v>
      </c>
      <c r="J21" s="44"/>
      <c r="O21" s="10"/>
    </row>
    <row r="22" spans="1:15" ht="30.75" customHeight="1">
      <c r="A22" s="52" t="s">
        <v>40</v>
      </c>
      <c r="B22" s="51"/>
      <c r="C22" s="57" t="s">
        <v>41</v>
      </c>
      <c r="D22" s="261" t="s">
        <v>42</v>
      </c>
      <c r="E22" s="54">
        <v>8000</v>
      </c>
      <c r="F22" s="277">
        <v>8050.85051</v>
      </c>
      <c r="G22" s="280">
        <v>1.00635631375</v>
      </c>
      <c r="J22" s="19"/>
      <c r="O22" s="10"/>
    </row>
    <row r="23" spans="1:15" ht="30.75" customHeight="1">
      <c r="A23" s="2" t="s">
        <v>43</v>
      </c>
      <c r="B23" s="53">
        <v>182</v>
      </c>
      <c r="C23" s="56" t="s">
        <v>44</v>
      </c>
      <c r="D23" s="262" t="s">
        <v>42</v>
      </c>
      <c r="E23" s="274">
        <v>8000</v>
      </c>
      <c r="F23" s="284">
        <v>8044.16032</v>
      </c>
      <c r="G23" s="281">
        <v>1.00552004</v>
      </c>
      <c r="J23" s="44"/>
      <c r="O23" s="10"/>
    </row>
    <row r="24" spans="1:15" ht="45" customHeight="1">
      <c r="A24" s="2" t="s">
        <v>45</v>
      </c>
      <c r="B24" s="53">
        <v>182</v>
      </c>
      <c r="C24" s="56" t="s">
        <v>46</v>
      </c>
      <c r="D24" s="262" t="s">
        <v>47</v>
      </c>
      <c r="E24" s="274">
        <v>0</v>
      </c>
      <c r="F24" s="284">
        <v>6.69019</v>
      </c>
      <c r="G24" s="281">
        <v>0</v>
      </c>
      <c r="J24" s="44"/>
      <c r="O24" s="10"/>
    </row>
    <row r="25" spans="1:15" ht="38.25" customHeight="1">
      <c r="A25" s="52" t="s">
        <v>239</v>
      </c>
      <c r="B25" s="51">
        <v>182</v>
      </c>
      <c r="C25" s="57" t="s">
        <v>446</v>
      </c>
      <c r="D25" s="261" t="s">
        <v>331</v>
      </c>
      <c r="E25" s="54">
        <v>85</v>
      </c>
      <c r="F25" s="277">
        <v>96.975</v>
      </c>
      <c r="G25" s="280">
        <v>1.1408823529411765</v>
      </c>
      <c r="J25" s="18"/>
      <c r="O25" s="10"/>
    </row>
    <row r="26" spans="1:15" ht="26.25" customHeight="1">
      <c r="A26" s="52" t="s">
        <v>48</v>
      </c>
      <c r="B26" s="55"/>
      <c r="C26" s="57" t="s">
        <v>49</v>
      </c>
      <c r="D26" s="261" t="s">
        <v>50</v>
      </c>
      <c r="E26" s="54">
        <v>500</v>
      </c>
      <c r="F26" s="277">
        <v>481.64181</v>
      </c>
      <c r="G26" s="280">
        <v>0.96328362</v>
      </c>
      <c r="J26" s="44"/>
      <c r="O26" s="10"/>
    </row>
    <row r="27" spans="1:15" ht="66" customHeight="1">
      <c r="A27" s="3" t="s">
        <v>2</v>
      </c>
      <c r="B27" s="55">
        <v>182</v>
      </c>
      <c r="C27" s="56" t="s">
        <v>51</v>
      </c>
      <c r="D27" s="263" t="s">
        <v>366</v>
      </c>
      <c r="E27" s="274">
        <v>500</v>
      </c>
      <c r="F27" s="284">
        <v>481.64181</v>
      </c>
      <c r="G27" s="281">
        <v>0.96328362</v>
      </c>
      <c r="J27" s="18"/>
      <c r="O27" s="10"/>
    </row>
    <row r="28" spans="1:15" ht="48" customHeight="1">
      <c r="A28" s="52" t="s">
        <v>52</v>
      </c>
      <c r="B28" s="55"/>
      <c r="C28" s="57" t="s">
        <v>53</v>
      </c>
      <c r="D28" s="261" t="s">
        <v>54</v>
      </c>
      <c r="E28" s="54">
        <v>0</v>
      </c>
      <c r="F28" s="277">
        <v>0</v>
      </c>
      <c r="G28" s="280">
        <v>0</v>
      </c>
      <c r="J28" s="22"/>
      <c r="O28" s="10"/>
    </row>
    <row r="29" spans="1:15" ht="21.75" customHeight="1">
      <c r="A29" s="4" t="s">
        <v>55</v>
      </c>
      <c r="B29" s="55"/>
      <c r="C29" s="58" t="s">
        <v>56</v>
      </c>
      <c r="D29" s="264" t="s">
        <v>57</v>
      </c>
      <c r="E29" s="54">
        <v>0</v>
      </c>
      <c r="F29" s="277">
        <v>0</v>
      </c>
      <c r="G29" s="280">
        <v>0</v>
      </c>
      <c r="J29" s="44"/>
      <c r="O29" s="10"/>
    </row>
    <row r="30" spans="1:15" ht="31.5" customHeight="1">
      <c r="A30" s="5" t="s">
        <v>58</v>
      </c>
      <c r="B30" s="55">
        <v>182</v>
      </c>
      <c r="C30" s="56" t="s">
        <v>59</v>
      </c>
      <c r="D30" s="263" t="s">
        <v>60</v>
      </c>
      <c r="E30" s="274">
        <v>0</v>
      </c>
      <c r="F30" s="284">
        <v>0</v>
      </c>
      <c r="G30" s="281">
        <v>0</v>
      </c>
      <c r="J30" s="18"/>
      <c r="O30" s="10"/>
    </row>
    <row r="31" spans="1:15" ht="42" customHeight="1">
      <c r="A31" s="52" t="s">
        <v>61</v>
      </c>
      <c r="B31" s="55"/>
      <c r="C31" s="58" t="s">
        <v>62</v>
      </c>
      <c r="D31" s="261" t="s">
        <v>63</v>
      </c>
      <c r="E31" s="54">
        <v>0</v>
      </c>
      <c r="F31" s="277">
        <v>0</v>
      </c>
      <c r="G31" s="280">
        <v>0</v>
      </c>
      <c r="J31" s="22"/>
      <c r="O31" s="10"/>
    </row>
    <row r="32" spans="1:15" ht="53.25" customHeight="1">
      <c r="A32" s="4" t="s">
        <v>64</v>
      </c>
      <c r="B32" s="55"/>
      <c r="C32" s="58" t="s">
        <v>65</v>
      </c>
      <c r="D32" s="264" t="s">
        <v>66</v>
      </c>
      <c r="E32" s="54">
        <v>0</v>
      </c>
      <c r="F32" s="277">
        <v>0</v>
      </c>
      <c r="G32" s="280">
        <v>0</v>
      </c>
      <c r="J32" s="44"/>
      <c r="O32" s="10"/>
    </row>
    <row r="33" spans="1:15" ht="70.5" customHeight="1">
      <c r="A33" s="2" t="s">
        <v>67</v>
      </c>
      <c r="B33" s="55">
        <v>978</v>
      </c>
      <c r="C33" s="56" t="s">
        <v>68</v>
      </c>
      <c r="D33" s="263" t="s">
        <v>447</v>
      </c>
      <c r="E33" s="274">
        <v>0</v>
      </c>
      <c r="F33" s="284">
        <v>0</v>
      </c>
      <c r="G33" s="281">
        <v>0</v>
      </c>
      <c r="J33" s="22"/>
      <c r="O33" s="10"/>
    </row>
    <row r="34" spans="1:15" ht="77.25" customHeight="1">
      <c r="A34" s="4" t="s">
        <v>69</v>
      </c>
      <c r="B34" s="55"/>
      <c r="C34" s="58" t="s">
        <v>70</v>
      </c>
      <c r="D34" s="265" t="s">
        <v>71</v>
      </c>
      <c r="E34" s="54">
        <v>0</v>
      </c>
      <c r="F34" s="277">
        <v>0</v>
      </c>
      <c r="G34" s="280">
        <v>0</v>
      </c>
      <c r="J34" s="44"/>
      <c r="O34" s="10"/>
    </row>
    <row r="35" spans="1:15" ht="86.25" customHeight="1">
      <c r="A35" s="3" t="s">
        <v>72</v>
      </c>
      <c r="B35" s="55">
        <v>978</v>
      </c>
      <c r="C35" s="56" t="s">
        <v>8</v>
      </c>
      <c r="D35" s="266" t="s">
        <v>448</v>
      </c>
      <c r="E35" s="274">
        <v>0</v>
      </c>
      <c r="F35" s="284">
        <v>0</v>
      </c>
      <c r="G35" s="281">
        <v>0</v>
      </c>
      <c r="J35" s="18"/>
      <c r="O35" s="10"/>
    </row>
    <row r="36" spans="1:15" ht="32.25" customHeight="1">
      <c r="A36" s="52" t="s">
        <v>73</v>
      </c>
      <c r="B36" s="55"/>
      <c r="C36" s="58" t="s">
        <v>74</v>
      </c>
      <c r="D36" s="261" t="s">
        <v>75</v>
      </c>
      <c r="E36" s="54">
        <v>0</v>
      </c>
      <c r="F36" s="277">
        <v>0</v>
      </c>
      <c r="G36" s="280">
        <v>0</v>
      </c>
      <c r="J36" s="22"/>
      <c r="O36" s="10"/>
    </row>
    <row r="37" spans="1:15" ht="24.75" customHeight="1">
      <c r="A37" s="4" t="s">
        <v>76</v>
      </c>
      <c r="B37" s="55"/>
      <c r="C37" s="58" t="s">
        <v>77</v>
      </c>
      <c r="D37" s="264" t="s">
        <v>78</v>
      </c>
      <c r="E37" s="54">
        <v>0</v>
      </c>
      <c r="F37" s="277">
        <v>0</v>
      </c>
      <c r="G37" s="280">
        <v>0</v>
      </c>
      <c r="J37" s="44"/>
      <c r="O37" s="10"/>
    </row>
    <row r="38" spans="1:15" ht="53.25" customHeight="1">
      <c r="A38" s="2" t="s">
        <v>79</v>
      </c>
      <c r="B38" s="55">
        <v>978</v>
      </c>
      <c r="C38" s="56" t="s">
        <v>80</v>
      </c>
      <c r="D38" s="267" t="s">
        <v>442</v>
      </c>
      <c r="E38" s="274">
        <v>0</v>
      </c>
      <c r="F38" s="284">
        <v>0</v>
      </c>
      <c r="G38" s="281">
        <v>0</v>
      </c>
      <c r="J38" s="18"/>
      <c r="O38" s="10"/>
    </row>
    <row r="39" spans="1:15" ht="21.75" customHeight="1">
      <c r="A39" s="4" t="s">
        <v>81</v>
      </c>
      <c r="B39" s="55"/>
      <c r="C39" s="58" t="s">
        <v>82</v>
      </c>
      <c r="D39" s="264" t="s">
        <v>83</v>
      </c>
      <c r="E39" s="54">
        <v>0</v>
      </c>
      <c r="F39" s="277">
        <v>0</v>
      </c>
      <c r="G39" s="280">
        <v>0</v>
      </c>
      <c r="J39" s="22"/>
      <c r="O39" s="10"/>
    </row>
    <row r="40" spans="1:15" ht="46.5" customHeight="1">
      <c r="A40" s="4" t="s">
        <v>84</v>
      </c>
      <c r="B40" s="55"/>
      <c r="C40" s="58" t="s">
        <v>85</v>
      </c>
      <c r="D40" s="268" t="s">
        <v>367</v>
      </c>
      <c r="E40" s="54">
        <v>0</v>
      </c>
      <c r="F40" s="277">
        <v>0</v>
      </c>
      <c r="G40" s="280">
        <v>0</v>
      </c>
      <c r="J40" s="44"/>
      <c r="O40" s="10"/>
    </row>
    <row r="41" spans="1:15" ht="70.5" customHeight="1">
      <c r="A41" s="2" t="s">
        <v>86</v>
      </c>
      <c r="B41" s="55">
        <v>867</v>
      </c>
      <c r="C41" s="56" t="s">
        <v>87</v>
      </c>
      <c r="D41" s="263" t="s">
        <v>88</v>
      </c>
      <c r="E41" s="274">
        <v>0</v>
      </c>
      <c r="F41" s="284">
        <v>0</v>
      </c>
      <c r="G41" s="281">
        <v>0</v>
      </c>
      <c r="J41" s="44"/>
      <c r="O41" s="10"/>
    </row>
    <row r="42" spans="1:15" ht="46.5" customHeight="1">
      <c r="A42" s="2" t="s">
        <v>89</v>
      </c>
      <c r="B42" s="55">
        <v>978</v>
      </c>
      <c r="C42" s="56" t="s">
        <v>90</v>
      </c>
      <c r="D42" s="267" t="s">
        <v>91</v>
      </c>
      <c r="E42" s="274">
        <v>0</v>
      </c>
      <c r="F42" s="284">
        <v>0</v>
      </c>
      <c r="G42" s="281">
        <v>0</v>
      </c>
      <c r="J42" s="18"/>
      <c r="O42" s="10"/>
    </row>
    <row r="43" spans="1:15" ht="38.25" customHeight="1">
      <c r="A43" s="52" t="s">
        <v>92</v>
      </c>
      <c r="B43" s="55"/>
      <c r="C43" s="58" t="s">
        <v>93</v>
      </c>
      <c r="D43" s="261" t="s">
        <v>94</v>
      </c>
      <c r="E43" s="54">
        <v>0</v>
      </c>
      <c r="F43" s="277">
        <v>0</v>
      </c>
      <c r="G43" s="280">
        <v>0</v>
      </c>
      <c r="J43" s="22"/>
      <c r="O43" s="10"/>
    </row>
    <row r="44" spans="1:15" ht="28.5" customHeight="1">
      <c r="A44" s="4" t="s">
        <v>95</v>
      </c>
      <c r="B44" s="55"/>
      <c r="C44" s="58" t="s">
        <v>96</v>
      </c>
      <c r="D44" s="264" t="s">
        <v>97</v>
      </c>
      <c r="E44" s="54">
        <v>0</v>
      </c>
      <c r="F44" s="277">
        <v>0</v>
      </c>
      <c r="G44" s="280">
        <v>0</v>
      </c>
      <c r="J44" s="44"/>
      <c r="O44" s="10"/>
    </row>
    <row r="45" spans="1:15" ht="98.25" customHeight="1">
      <c r="A45" s="2" t="s">
        <v>98</v>
      </c>
      <c r="B45" s="55">
        <v>978</v>
      </c>
      <c r="C45" s="56" t="s">
        <v>449</v>
      </c>
      <c r="D45" s="262" t="s">
        <v>450</v>
      </c>
      <c r="E45" s="274">
        <v>0</v>
      </c>
      <c r="F45" s="284">
        <v>0</v>
      </c>
      <c r="G45" s="281">
        <v>0</v>
      </c>
      <c r="J45" s="18"/>
      <c r="O45" s="10"/>
    </row>
    <row r="46" spans="1:15" ht="53.25" customHeight="1">
      <c r="A46" s="2" t="s">
        <v>451</v>
      </c>
      <c r="B46" s="55">
        <v>978</v>
      </c>
      <c r="C46" s="56" t="s">
        <v>99</v>
      </c>
      <c r="D46" s="262" t="s">
        <v>443</v>
      </c>
      <c r="E46" s="274">
        <v>0</v>
      </c>
      <c r="F46" s="284">
        <v>0</v>
      </c>
      <c r="G46" s="281">
        <v>0</v>
      </c>
      <c r="J46" s="19"/>
      <c r="O46" s="10"/>
    </row>
    <row r="47" spans="1:15" ht="26.25" customHeight="1">
      <c r="A47" s="52" t="s">
        <v>100</v>
      </c>
      <c r="B47" s="55"/>
      <c r="C47" s="57" t="s">
        <v>101</v>
      </c>
      <c r="D47" s="261" t="s">
        <v>102</v>
      </c>
      <c r="E47" s="54">
        <v>1286</v>
      </c>
      <c r="F47" s="277">
        <v>1350.3188300000002</v>
      </c>
      <c r="G47" s="280">
        <v>1.050014642301711</v>
      </c>
      <c r="J47" s="44"/>
      <c r="O47" s="10"/>
    </row>
    <row r="48" spans="1:15" ht="77.25" customHeight="1">
      <c r="A48" s="52" t="s">
        <v>103</v>
      </c>
      <c r="B48" s="61" t="s">
        <v>104</v>
      </c>
      <c r="C48" s="57" t="s">
        <v>105</v>
      </c>
      <c r="D48" s="269" t="s">
        <v>106</v>
      </c>
      <c r="E48" s="54">
        <v>650</v>
      </c>
      <c r="F48" s="277">
        <v>658.9</v>
      </c>
      <c r="G48" s="280">
        <v>1.0136923076923077</v>
      </c>
      <c r="J48" s="44"/>
      <c r="O48" s="10"/>
    </row>
    <row r="49" spans="1:15" ht="69" customHeight="1">
      <c r="A49" s="59" t="s">
        <v>107</v>
      </c>
      <c r="B49" s="60">
        <v>182</v>
      </c>
      <c r="C49" s="56" t="s">
        <v>105</v>
      </c>
      <c r="D49" s="262" t="s">
        <v>106</v>
      </c>
      <c r="E49" s="274">
        <v>650</v>
      </c>
      <c r="F49" s="284">
        <v>658.9</v>
      </c>
      <c r="G49" s="281">
        <v>1.0136923076923077</v>
      </c>
      <c r="J49" s="18"/>
      <c r="O49" s="10"/>
    </row>
    <row r="50" spans="1:15" ht="65.25" customHeight="1">
      <c r="A50" s="59" t="s">
        <v>108</v>
      </c>
      <c r="B50" s="60">
        <v>188</v>
      </c>
      <c r="C50" s="56" t="s">
        <v>105</v>
      </c>
      <c r="D50" s="262" t="s">
        <v>106</v>
      </c>
      <c r="E50" s="274">
        <v>0</v>
      </c>
      <c r="F50" s="284">
        <v>0</v>
      </c>
      <c r="G50" s="281">
        <v>0</v>
      </c>
      <c r="J50" s="44"/>
      <c r="O50" s="10"/>
    </row>
    <row r="51" spans="1:15" ht="62.25" customHeight="1">
      <c r="A51" s="52" t="s">
        <v>109</v>
      </c>
      <c r="B51" s="55"/>
      <c r="C51" s="57" t="s">
        <v>110</v>
      </c>
      <c r="D51" s="261" t="s">
        <v>111</v>
      </c>
      <c r="E51" s="54">
        <v>0</v>
      </c>
      <c r="F51" s="277">
        <v>0</v>
      </c>
      <c r="G51" s="280">
        <v>0</v>
      </c>
      <c r="J51" s="18"/>
      <c r="O51" s="10"/>
    </row>
    <row r="52" spans="1:15" ht="57.75" customHeight="1">
      <c r="A52" s="2" t="s">
        <v>112</v>
      </c>
      <c r="B52" s="55">
        <v>182</v>
      </c>
      <c r="C52" s="56" t="s">
        <v>113</v>
      </c>
      <c r="D52" s="262" t="s">
        <v>452</v>
      </c>
      <c r="E52" s="274">
        <v>0</v>
      </c>
      <c r="F52" s="284">
        <v>0</v>
      </c>
      <c r="G52" s="281">
        <v>0</v>
      </c>
      <c r="J52" s="44"/>
      <c r="O52" s="10"/>
    </row>
    <row r="53" spans="1:15" ht="60.75" customHeight="1">
      <c r="A53" s="52" t="s">
        <v>114</v>
      </c>
      <c r="B53" s="55"/>
      <c r="C53" s="57" t="s">
        <v>115</v>
      </c>
      <c r="D53" s="261" t="s">
        <v>116</v>
      </c>
      <c r="E53" s="54">
        <v>0</v>
      </c>
      <c r="F53" s="277">
        <v>0</v>
      </c>
      <c r="G53" s="280">
        <v>0</v>
      </c>
      <c r="J53" s="18"/>
      <c r="O53" s="10"/>
    </row>
    <row r="54" spans="1:15" ht="64.5" customHeight="1">
      <c r="A54" s="3" t="s">
        <v>117</v>
      </c>
      <c r="B54" s="61" t="s">
        <v>118</v>
      </c>
      <c r="C54" s="56" t="s">
        <v>119</v>
      </c>
      <c r="D54" s="262" t="s">
        <v>453</v>
      </c>
      <c r="E54" s="274">
        <v>0</v>
      </c>
      <c r="F54" s="284">
        <v>0</v>
      </c>
      <c r="G54" s="281">
        <v>0</v>
      </c>
      <c r="J54" s="44"/>
      <c r="O54" s="10"/>
    </row>
    <row r="55" spans="1:15" ht="58.5" customHeight="1">
      <c r="A55" s="52" t="s">
        <v>120</v>
      </c>
      <c r="B55" s="55"/>
      <c r="C55" s="57" t="s">
        <v>121</v>
      </c>
      <c r="D55" s="261" t="s">
        <v>122</v>
      </c>
      <c r="E55" s="54">
        <v>0</v>
      </c>
      <c r="F55" s="277">
        <v>0</v>
      </c>
      <c r="G55" s="281">
        <v>0</v>
      </c>
      <c r="J55" s="18"/>
      <c r="O55" s="10"/>
    </row>
    <row r="56" spans="1:15" ht="72.75" customHeight="1">
      <c r="A56" s="3" t="s">
        <v>454</v>
      </c>
      <c r="B56" s="62">
        <v>874</v>
      </c>
      <c r="C56" s="56" t="s">
        <v>123</v>
      </c>
      <c r="D56" s="270" t="s">
        <v>455</v>
      </c>
      <c r="E56" s="274">
        <v>0</v>
      </c>
      <c r="F56" s="284">
        <v>0</v>
      </c>
      <c r="G56" s="281">
        <v>0</v>
      </c>
      <c r="J56" s="18"/>
      <c r="O56" s="10"/>
    </row>
    <row r="57" spans="1:15" ht="51.75" customHeight="1">
      <c r="A57" s="52" t="s">
        <v>124</v>
      </c>
      <c r="B57" s="55"/>
      <c r="C57" s="57" t="s">
        <v>125</v>
      </c>
      <c r="D57" s="261" t="s">
        <v>126</v>
      </c>
      <c r="E57" s="54">
        <v>636</v>
      </c>
      <c r="F57" s="284">
        <v>691.4188300000001</v>
      </c>
      <c r="G57" s="281">
        <v>1.087136525157233</v>
      </c>
      <c r="J57" s="20"/>
      <c r="O57" s="10"/>
    </row>
    <row r="58" spans="1:15" ht="73.5" customHeight="1">
      <c r="A58" s="52" t="s">
        <v>127</v>
      </c>
      <c r="B58" s="55"/>
      <c r="C58" s="57" t="s">
        <v>128</v>
      </c>
      <c r="D58" s="261" t="s">
        <v>368</v>
      </c>
      <c r="E58" s="54">
        <v>636</v>
      </c>
      <c r="F58" s="277">
        <v>579.20654</v>
      </c>
      <c r="G58" s="280">
        <v>0.910702106918239</v>
      </c>
      <c r="J58" s="44"/>
      <c r="O58" s="10"/>
    </row>
    <row r="59" spans="1:15" ht="58.5" customHeight="1">
      <c r="A59" s="6" t="s">
        <v>129</v>
      </c>
      <c r="B59" s="63" t="s">
        <v>456</v>
      </c>
      <c r="C59" s="58" t="s">
        <v>130</v>
      </c>
      <c r="D59" s="271" t="s">
        <v>131</v>
      </c>
      <c r="E59" s="54">
        <v>578</v>
      </c>
      <c r="F59" s="277">
        <v>579.20654</v>
      </c>
      <c r="G59" s="280">
        <v>1.0020874394463668</v>
      </c>
      <c r="J59" s="44"/>
      <c r="O59" s="10"/>
    </row>
    <row r="60" spans="1:15" ht="61.5" customHeight="1">
      <c r="A60" s="6" t="s">
        <v>133</v>
      </c>
      <c r="B60" s="63" t="s">
        <v>132</v>
      </c>
      <c r="C60" s="58" t="s">
        <v>134</v>
      </c>
      <c r="D60" s="271" t="s">
        <v>135</v>
      </c>
      <c r="E60" s="54">
        <v>58</v>
      </c>
      <c r="F60" s="277">
        <v>112.21229</v>
      </c>
      <c r="G60" s="280">
        <v>1.9346946551724138</v>
      </c>
      <c r="J60" s="18"/>
      <c r="O60" s="10"/>
    </row>
    <row r="61" spans="1:15" ht="26.25" customHeight="1">
      <c r="A61" s="52" t="s">
        <v>136</v>
      </c>
      <c r="B61" s="55"/>
      <c r="C61" s="57" t="s">
        <v>137</v>
      </c>
      <c r="D61" s="261" t="s">
        <v>138</v>
      </c>
      <c r="E61" s="54">
        <v>0</v>
      </c>
      <c r="F61" s="277">
        <v>0</v>
      </c>
      <c r="G61" s="281">
        <v>0</v>
      </c>
      <c r="J61" s="44"/>
      <c r="O61" s="10"/>
    </row>
    <row r="62" spans="1:15" ht="27" customHeight="1">
      <c r="A62" s="52" t="s">
        <v>139</v>
      </c>
      <c r="B62" s="55"/>
      <c r="C62" s="57" t="s">
        <v>140</v>
      </c>
      <c r="D62" s="261" t="s">
        <v>141</v>
      </c>
      <c r="E62" s="54">
        <v>0</v>
      </c>
      <c r="F62" s="277">
        <v>0</v>
      </c>
      <c r="G62" s="281">
        <v>0</v>
      </c>
      <c r="J62" s="18"/>
      <c r="O62" s="10"/>
    </row>
    <row r="63" spans="1:15" ht="41.25" customHeight="1">
      <c r="A63" s="4" t="s">
        <v>142</v>
      </c>
      <c r="B63" s="105">
        <v>978</v>
      </c>
      <c r="C63" s="7" t="s">
        <v>143</v>
      </c>
      <c r="D63" s="263" t="s">
        <v>457</v>
      </c>
      <c r="E63" s="274">
        <v>0</v>
      </c>
      <c r="F63" s="284">
        <v>0</v>
      </c>
      <c r="G63" s="281">
        <v>0</v>
      </c>
      <c r="J63" s="44"/>
      <c r="O63" s="10"/>
    </row>
    <row r="64" spans="1:15" ht="20.25" customHeight="1">
      <c r="A64" s="52" t="s">
        <v>144</v>
      </c>
      <c r="B64" s="55"/>
      <c r="C64" s="57" t="s">
        <v>145</v>
      </c>
      <c r="D64" s="261" t="s">
        <v>146</v>
      </c>
      <c r="E64" s="54">
        <v>0</v>
      </c>
      <c r="F64" s="277">
        <v>0</v>
      </c>
      <c r="G64" s="281">
        <v>0</v>
      </c>
      <c r="J64" s="18"/>
      <c r="O64" s="10"/>
    </row>
    <row r="65" spans="1:15" ht="37.5" customHeight="1">
      <c r="A65" s="4" t="s">
        <v>147</v>
      </c>
      <c r="B65" s="55">
        <v>978</v>
      </c>
      <c r="C65" s="56" t="s">
        <v>148</v>
      </c>
      <c r="D65" s="262" t="s">
        <v>444</v>
      </c>
      <c r="E65" s="274">
        <v>0</v>
      </c>
      <c r="F65" s="284">
        <v>0</v>
      </c>
      <c r="G65" s="281">
        <v>0</v>
      </c>
      <c r="J65" s="18"/>
      <c r="O65" s="10"/>
    </row>
    <row r="66" spans="1:15" ht="23.25" customHeight="1">
      <c r="A66" s="64" t="s">
        <v>149</v>
      </c>
      <c r="B66" s="51"/>
      <c r="C66" s="57" t="s">
        <v>150</v>
      </c>
      <c r="D66" s="260" t="s">
        <v>151</v>
      </c>
      <c r="E66" s="54">
        <v>1488.7</v>
      </c>
      <c r="F66" s="277">
        <v>1488.7</v>
      </c>
      <c r="G66" s="280">
        <v>1</v>
      </c>
      <c r="J66" s="18"/>
      <c r="O66" s="10"/>
    </row>
    <row r="67" spans="1:15" ht="42" customHeight="1">
      <c r="A67" s="52" t="s">
        <v>19</v>
      </c>
      <c r="B67" s="51"/>
      <c r="C67" s="57" t="s">
        <v>152</v>
      </c>
      <c r="D67" s="261" t="s">
        <v>153</v>
      </c>
      <c r="E67" s="54">
        <v>1488.7</v>
      </c>
      <c r="F67" s="277">
        <v>1488.7</v>
      </c>
      <c r="G67" s="280">
        <v>1</v>
      </c>
      <c r="J67" s="44"/>
      <c r="O67" s="10"/>
    </row>
    <row r="68" spans="1:15" ht="24.75" customHeight="1">
      <c r="A68" s="65" t="s">
        <v>5</v>
      </c>
      <c r="B68" s="51"/>
      <c r="C68" s="57" t="s">
        <v>154</v>
      </c>
      <c r="D68" s="261" t="s">
        <v>155</v>
      </c>
      <c r="E68" s="54">
        <v>0</v>
      </c>
      <c r="F68" s="277">
        <v>0</v>
      </c>
      <c r="G68" s="281">
        <v>0</v>
      </c>
      <c r="J68" s="18"/>
      <c r="O68" s="10"/>
    </row>
    <row r="69" spans="1:15" ht="42" customHeight="1">
      <c r="A69" s="3" t="s">
        <v>156</v>
      </c>
      <c r="B69" s="55">
        <v>978</v>
      </c>
      <c r="C69" s="56" t="s">
        <v>157</v>
      </c>
      <c r="D69" s="262" t="s">
        <v>458</v>
      </c>
      <c r="E69" s="274">
        <v>0</v>
      </c>
      <c r="F69" s="284">
        <v>0</v>
      </c>
      <c r="G69" s="281">
        <v>0</v>
      </c>
      <c r="J69" s="44"/>
      <c r="O69" s="10"/>
    </row>
    <row r="70" spans="1:15" ht="45.75" customHeight="1">
      <c r="A70" s="52" t="s">
        <v>158</v>
      </c>
      <c r="B70" s="55"/>
      <c r="C70" s="57" t="s">
        <v>159</v>
      </c>
      <c r="D70" s="261" t="s">
        <v>160</v>
      </c>
      <c r="E70" s="54">
        <v>0</v>
      </c>
      <c r="F70" s="277">
        <v>0</v>
      </c>
      <c r="G70" s="281">
        <v>0</v>
      </c>
      <c r="J70" s="18"/>
      <c r="O70" s="10"/>
    </row>
    <row r="71" spans="1:15" ht="45.75" customHeight="1">
      <c r="A71" s="4" t="s">
        <v>43</v>
      </c>
      <c r="B71" s="55">
        <v>978</v>
      </c>
      <c r="C71" s="58" t="s">
        <v>161</v>
      </c>
      <c r="D71" s="262" t="s">
        <v>445</v>
      </c>
      <c r="E71" s="274">
        <v>0</v>
      </c>
      <c r="F71" s="284">
        <v>0</v>
      </c>
      <c r="G71" s="281">
        <v>0</v>
      </c>
      <c r="J71" s="22"/>
      <c r="O71" s="10"/>
    </row>
    <row r="72" spans="1:15" ht="37.5" customHeight="1">
      <c r="A72" s="52" t="s">
        <v>162</v>
      </c>
      <c r="B72" s="55"/>
      <c r="C72" s="57" t="s">
        <v>163</v>
      </c>
      <c r="D72" s="261" t="s">
        <v>164</v>
      </c>
      <c r="E72" s="54">
        <v>1488.7</v>
      </c>
      <c r="F72" s="277">
        <v>1488.7</v>
      </c>
      <c r="G72" s="280">
        <v>1</v>
      </c>
      <c r="J72" s="44"/>
      <c r="O72" s="10"/>
    </row>
    <row r="73" spans="1:15" ht="75.75" customHeight="1">
      <c r="A73" s="66" t="s">
        <v>165</v>
      </c>
      <c r="B73" s="67"/>
      <c r="C73" s="58" t="s">
        <v>6</v>
      </c>
      <c r="D73" s="261" t="s">
        <v>459</v>
      </c>
      <c r="E73" s="54">
        <v>730.7</v>
      </c>
      <c r="F73" s="277">
        <v>730.7</v>
      </c>
      <c r="G73" s="280">
        <v>1</v>
      </c>
      <c r="J73" s="44"/>
      <c r="O73" s="10"/>
    </row>
    <row r="74" spans="1:15" ht="75.75" customHeight="1">
      <c r="A74" s="3" t="s">
        <v>166</v>
      </c>
      <c r="B74" s="55">
        <v>978</v>
      </c>
      <c r="C74" s="58" t="s">
        <v>10</v>
      </c>
      <c r="D74" s="262" t="s">
        <v>11</v>
      </c>
      <c r="E74" s="274">
        <v>730.7</v>
      </c>
      <c r="F74" s="284">
        <v>730.7</v>
      </c>
      <c r="G74" s="281">
        <v>1</v>
      </c>
      <c r="J74" s="22"/>
      <c r="O74" s="10"/>
    </row>
    <row r="75" spans="1:15" ht="96" customHeight="1">
      <c r="A75" s="3" t="s">
        <v>167</v>
      </c>
      <c r="B75" s="55">
        <v>978</v>
      </c>
      <c r="C75" s="58" t="s">
        <v>168</v>
      </c>
      <c r="D75" s="270" t="s">
        <v>12</v>
      </c>
      <c r="E75" s="274">
        <v>0</v>
      </c>
      <c r="F75" s="284">
        <v>0</v>
      </c>
      <c r="G75" s="281">
        <v>0</v>
      </c>
      <c r="J75" s="44"/>
      <c r="O75" s="10"/>
    </row>
    <row r="76" spans="1:15" ht="66.75" customHeight="1">
      <c r="A76" s="66" t="s">
        <v>169</v>
      </c>
      <c r="B76" s="45"/>
      <c r="C76" s="58" t="s">
        <v>170</v>
      </c>
      <c r="D76" s="264" t="s">
        <v>460</v>
      </c>
      <c r="E76" s="54">
        <v>758</v>
      </c>
      <c r="F76" s="277">
        <v>758</v>
      </c>
      <c r="G76" s="280">
        <v>1</v>
      </c>
      <c r="J76" s="44"/>
      <c r="O76" s="10"/>
    </row>
    <row r="77" spans="1:15" ht="41.25" customHeight="1">
      <c r="A77" s="3" t="s">
        <v>171</v>
      </c>
      <c r="B77" s="55">
        <v>978</v>
      </c>
      <c r="C77" s="56" t="s">
        <v>7</v>
      </c>
      <c r="D77" s="262" t="s">
        <v>172</v>
      </c>
      <c r="E77" s="274">
        <v>524.7</v>
      </c>
      <c r="F77" s="284">
        <v>524.7</v>
      </c>
      <c r="G77" s="281">
        <v>1</v>
      </c>
      <c r="J77" s="18"/>
      <c r="O77" s="10"/>
    </row>
    <row r="78" spans="1:15" ht="45" customHeight="1">
      <c r="A78" s="3" t="s">
        <v>173</v>
      </c>
      <c r="B78" s="55">
        <v>978</v>
      </c>
      <c r="C78" s="56" t="s">
        <v>9</v>
      </c>
      <c r="D78" s="262" t="s">
        <v>174</v>
      </c>
      <c r="E78" s="274">
        <v>233.3</v>
      </c>
      <c r="F78" s="284">
        <v>233.3</v>
      </c>
      <c r="G78" s="281">
        <v>1</v>
      </c>
      <c r="J78" s="44"/>
      <c r="O78" s="10"/>
    </row>
    <row r="79" spans="1:15" ht="29.25" customHeight="1">
      <c r="A79" s="68" t="s">
        <v>48</v>
      </c>
      <c r="B79" s="117"/>
      <c r="C79" s="69" t="s">
        <v>175</v>
      </c>
      <c r="D79" s="272" t="s">
        <v>176</v>
      </c>
      <c r="E79" s="54">
        <v>0</v>
      </c>
      <c r="F79" s="277">
        <v>0</v>
      </c>
      <c r="G79" s="281">
        <v>0</v>
      </c>
      <c r="J79" s="21"/>
      <c r="O79" s="10"/>
    </row>
    <row r="80" spans="1:10" s="11" customFormat="1" ht="51" customHeight="1">
      <c r="A80" s="3" t="s">
        <v>177</v>
      </c>
      <c r="B80" s="55">
        <v>978</v>
      </c>
      <c r="C80" s="59" t="s">
        <v>178</v>
      </c>
      <c r="D80" s="262" t="s">
        <v>461</v>
      </c>
      <c r="E80" s="275">
        <v>0</v>
      </c>
      <c r="F80" s="121">
        <v>0</v>
      </c>
      <c r="G80" s="282">
        <v>0</v>
      </c>
      <c r="J80" s="44"/>
    </row>
    <row r="81" spans="1:10" s="11" customFormat="1" ht="79.5" customHeight="1">
      <c r="A81" s="70" t="s">
        <v>179</v>
      </c>
      <c r="B81" s="71">
        <v>978</v>
      </c>
      <c r="C81" s="72" t="s">
        <v>180</v>
      </c>
      <c r="D81" s="73" t="s">
        <v>462</v>
      </c>
      <c r="E81" s="278">
        <v>0</v>
      </c>
      <c r="F81" s="278">
        <v>0</v>
      </c>
      <c r="G81" s="283">
        <v>0</v>
      </c>
      <c r="J81" s="18"/>
    </row>
    <row r="82" spans="1:7" s="11" customFormat="1" ht="80.25" customHeight="1">
      <c r="A82" s="74"/>
      <c r="B82" s="106"/>
      <c r="C82" s="118"/>
      <c r="D82" s="75" t="s">
        <v>181</v>
      </c>
      <c r="E82" s="279"/>
      <c r="F82" s="285"/>
      <c r="G82" s="286"/>
    </row>
    <row r="83" spans="1:10" s="11" customFormat="1" ht="25.5" customHeight="1">
      <c r="A83" s="107"/>
      <c r="B83" s="108"/>
      <c r="C83" s="107"/>
      <c r="D83" s="273" t="s">
        <v>3</v>
      </c>
      <c r="E83" s="276">
        <v>21259.7</v>
      </c>
      <c r="F83" s="276">
        <v>22046.70562</v>
      </c>
      <c r="G83" s="287">
        <v>1.0370186606584288</v>
      </c>
      <c r="J83" s="14"/>
    </row>
    <row r="84" spans="1:15" s="11" customFormat="1" ht="23.25" customHeight="1">
      <c r="A84" s="258"/>
      <c r="B84" s="258"/>
      <c r="C84" s="258"/>
      <c r="D84" s="258"/>
      <c r="E84" s="258"/>
      <c r="F84" s="8"/>
      <c r="G84" s="258"/>
      <c r="H84" s="76"/>
      <c r="I84" s="258"/>
      <c r="J84" s="14"/>
      <c r="K84" s="15"/>
      <c r="L84" s="21"/>
      <c r="M84" s="21"/>
      <c r="N84" s="25"/>
      <c r="O84" s="25"/>
    </row>
    <row r="85" spans="1:15" s="11" customFormat="1" ht="17.25" customHeight="1">
      <c r="A85" s="10"/>
      <c r="B85" s="10"/>
      <c r="C85" s="10"/>
      <c r="D85" s="10"/>
      <c r="E85" s="15"/>
      <c r="F85" s="14"/>
      <c r="G85" s="14"/>
      <c r="H85" s="14"/>
      <c r="I85" s="14"/>
      <c r="J85" s="14"/>
      <c r="K85" s="15"/>
      <c r="L85" s="15"/>
      <c r="M85" s="23"/>
      <c r="N85" s="9"/>
      <c r="O85" s="14"/>
    </row>
    <row r="86" spans="1:14" s="11" customFormat="1" ht="16.5" customHeight="1">
      <c r="A86" s="10"/>
      <c r="B86" s="10"/>
      <c r="C86" s="10"/>
      <c r="D86" s="10"/>
      <c r="E86" s="10"/>
      <c r="J86" s="14"/>
      <c r="K86" s="15"/>
      <c r="L86" s="15"/>
      <c r="M86" s="23"/>
      <c r="N86" s="9"/>
    </row>
    <row r="87" spans="10:13" ht="18.75" customHeight="1">
      <c r="J87" s="14"/>
      <c r="K87" s="15"/>
      <c r="L87" s="15"/>
      <c r="M87" s="15"/>
    </row>
    <row r="88" spans="1:14" s="11" customFormat="1" ht="12.75">
      <c r="A88" s="10"/>
      <c r="B88" s="10"/>
      <c r="C88" s="10"/>
      <c r="D88" s="10"/>
      <c r="E88" s="10"/>
      <c r="J88" s="14"/>
      <c r="K88" s="15"/>
      <c r="L88" s="15"/>
      <c r="M88" s="23"/>
      <c r="N88" s="9"/>
    </row>
    <row r="89" spans="1:14" s="11" customFormat="1" ht="12.75">
      <c r="A89" s="10"/>
      <c r="B89" s="10"/>
      <c r="C89" s="10"/>
      <c r="D89" s="10"/>
      <c r="E89" s="10"/>
      <c r="J89" s="14"/>
      <c r="K89" s="15"/>
      <c r="L89" s="15"/>
      <c r="M89" s="23"/>
      <c r="N89" s="9"/>
    </row>
    <row r="90" spans="1:14" s="11" customFormat="1" ht="12.75">
      <c r="A90" s="10"/>
      <c r="B90" s="10"/>
      <c r="C90" s="10"/>
      <c r="D90" s="10"/>
      <c r="E90" s="10"/>
      <c r="J90" s="14"/>
      <c r="K90" s="15"/>
      <c r="L90" s="15"/>
      <c r="M90" s="23"/>
      <c r="N90" s="9"/>
    </row>
    <row r="91" spans="1:14" s="11" customFormat="1" ht="12.75">
      <c r="A91" s="10"/>
      <c r="B91" s="10"/>
      <c r="C91" s="10"/>
      <c r="D91" s="10"/>
      <c r="E91" s="10"/>
      <c r="J91" s="14"/>
      <c r="K91" s="15"/>
      <c r="L91" s="15"/>
      <c r="M91" s="23"/>
      <c r="N91" s="9"/>
    </row>
    <row r="92" spans="1:14" s="11" customFormat="1" ht="48.75" customHeight="1">
      <c r="A92" s="10"/>
      <c r="B92" s="10"/>
      <c r="C92" s="10"/>
      <c r="D92" s="10"/>
      <c r="E92" s="10"/>
      <c r="J92" s="14"/>
      <c r="K92" s="15"/>
      <c r="L92" s="15"/>
      <c r="M92" s="23"/>
      <c r="N92" s="9"/>
    </row>
    <row r="93" spans="1:14" s="11" customFormat="1" ht="12.75">
      <c r="A93" s="10"/>
      <c r="B93" s="10"/>
      <c r="C93" s="10"/>
      <c r="D93" s="10"/>
      <c r="E93" s="10"/>
      <c r="J93" s="14"/>
      <c r="K93" s="15"/>
      <c r="L93" s="15"/>
      <c r="M93" s="23"/>
      <c r="N93" s="9"/>
    </row>
    <row r="94" spans="1:14" s="11" customFormat="1" ht="12.75">
      <c r="A94" s="10"/>
      <c r="B94" s="10"/>
      <c r="C94" s="10"/>
      <c r="D94" s="10"/>
      <c r="E94" s="10"/>
      <c r="J94" s="14"/>
      <c r="K94" s="15"/>
      <c r="L94" s="15"/>
      <c r="M94" s="23"/>
      <c r="N94" s="9"/>
    </row>
    <row r="95" spans="1:14" s="11" customFormat="1" ht="12.75">
      <c r="A95" s="10"/>
      <c r="B95" s="10"/>
      <c r="C95" s="10"/>
      <c r="D95" s="10"/>
      <c r="E95" s="10"/>
      <c r="J95" s="14"/>
      <c r="K95" s="15"/>
      <c r="L95" s="15"/>
      <c r="M95" s="23"/>
      <c r="N95" s="9"/>
    </row>
    <row r="96" spans="1:14" s="11" customFormat="1" ht="12.75">
      <c r="A96" s="10"/>
      <c r="B96" s="10"/>
      <c r="C96" s="10"/>
      <c r="D96" s="10"/>
      <c r="E96" s="10"/>
      <c r="J96" s="14"/>
      <c r="K96" s="15"/>
      <c r="L96" s="15"/>
      <c r="M96" s="23"/>
      <c r="N96" s="9"/>
    </row>
    <row r="97" spans="1:14" s="11" customFormat="1" ht="12.75">
      <c r="A97" s="10"/>
      <c r="B97" s="10"/>
      <c r="C97" s="10"/>
      <c r="D97" s="10"/>
      <c r="E97" s="10"/>
      <c r="J97" s="14"/>
      <c r="K97" s="15"/>
      <c r="L97" s="15"/>
      <c r="M97" s="23"/>
      <c r="N97" s="9"/>
    </row>
    <row r="98" spans="1:14" s="11" customFormat="1" ht="12.75">
      <c r="A98" s="10"/>
      <c r="B98" s="10"/>
      <c r="C98" s="10"/>
      <c r="D98" s="10"/>
      <c r="E98" s="10"/>
      <c r="J98" s="14"/>
      <c r="K98" s="15"/>
      <c r="L98" s="15"/>
      <c r="M98" s="23"/>
      <c r="N98" s="9"/>
    </row>
    <row r="99" spans="1:14" s="11" customFormat="1" ht="12.75">
      <c r="A99" s="10"/>
      <c r="B99" s="10"/>
      <c r="C99" s="10"/>
      <c r="D99" s="10"/>
      <c r="E99" s="10"/>
      <c r="J99" s="14"/>
      <c r="K99" s="15"/>
      <c r="L99" s="15"/>
      <c r="M99" s="23"/>
      <c r="N99" s="9"/>
    </row>
    <row r="100" spans="1:14" s="11" customFormat="1" ht="12.75">
      <c r="A100" s="10"/>
      <c r="B100" s="10"/>
      <c r="C100" s="10"/>
      <c r="D100" s="10"/>
      <c r="E100" s="10"/>
      <c r="J100" s="14"/>
      <c r="K100" s="15"/>
      <c r="L100" s="15"/>
      <c r="M100" s="23"/>
      <c r="N100" s="9"/>
    </row>
    <row r="101" spans="1:14" s="11" customFormat="1" ht="12.75">
      <c r="A101" s="10"/>
      <c r="B101" s="10"/>
      <c r="C101" s="10"/>
      <c r="D101" s="10"/>
      <c r="E101" s="10"/>
      <c r="J101" s="14"/>
      <c r="K101" s="15"/>
      <c r="L101" s="15"/>
      <c r="M101" s="23"/>
      <c r="N101" s="9"/>
    </row>
    <row r="102" spans="1:14" s="11" customFormat="1" ht="12.75">
      <c r="A102" s="10"/>
      <c r="B102" s="10"/>
      <c r="C102" s="10"/>
      <c r="D102" s="10"/>
      <c r="E102" s="10"/>
      <c r="J102" s="14"/>
      <c r="K102" s="15"/>
      <c r="L102" s="15"/>
      <c r="M102" s="23"/>
      <c r="N102" s="9"/>
    </row>
    <row r="103" spans="1:14" s="11" customFormat="1" ht="12.75">
      <c r="A103" s="10"/>
      <c r="B103" s="10"/>
      <c r="C103" s="10"/>
      <c r="D103" s="10"/>
      <c r="E103" s="10"/>
      <c r="J103" s="14"/>
      <c r="K103" s="15"/>
      <c r="L103" s="15"/>
      <c r="M103" s="23"/>
      <c r="N103" s="9"/>
    </row>
    <row r="104" spans="1:14" s="11" customFormat="1" ht="12.75">
      <c r="A104" s="10"/>
      <c r="B104" s="10"/>
      <c r="C104" s="10"/>
      <c r="D104" s="10"/>
      <c r="E104" s="10"/>
      <c r="J104" s="14"/>
      <c r="K104" s="15"/>
      <c r="L104" s="15"/>
      <c r="M104" s="23"/>
      <c r="N104" s="9"/>
    </row>
    <row r="105" spans="1:14" s="11" customFormat="1" ht="12.75">
      <c r="A105" s="10"/>
      <c r="B105" s="10"/>
      <c r="C105" s="10"/>
      <c r="D105" s="10"/>
      <c r="E105" s="10"/>
      <c r="J105" s="14"/>
      <c r="K105" s="15"/>
      <c r="L105" s="15"/>
      <c r="M105" s="23"/>
      <c r="N105" s="9"/>
    </row>
    <row r="106" spans="1:14" s="11" customFormat="1" ht="12.75">
      <c r="A106" s="10"/>
      <c r="B106" s="10"/>
      <c r="C106" s="10"/>
      <c r="D106" s="10"/>
      <c r="E106" s="10"/>
      <c r="J106" s="14"/>
      <c r="K106" s="15"/>
      <c r="L106" s="15"/>
      <c r="M106" s="23"/>
      <c r="N106" s="9"/>
    </row>
    <row r="107" spans="1:14" s="11" customFormat="1" ht="12.75">
      <c r="A107" s="10"/>
      <c r="B107" s="10"/>
      <c r="C107" s="10"/>
      <c r="D107" s="10"/>
      <c r="E107" s="10"/>
      <c r="J107" s="14"/>
      <c r="K107" s="15"/>
      <c r="L107" s="15"/>
      <c r="M107" s="23"/>
      <c r="N107" s="9"/>
    </row>
    <row r="108" spans="1:14" s="11" customFormat="1" ht="12.75">
      <c r="A108" s="10"/>
      <c r="B108" s="10"/>
      <c r="C108" s="10"/>
      <c r="D108" s="10"/>
      <c r="E108" s="10"/>
      <c r="J108" s="14"/>
      <c r="K108" s="15"/>
      <c r="L108" s="15"/>
      <c r="M108" s="23"/>
      <c r="N108" s="9"/>
    </row>
    <row r="109" spans="1:14" s="11" customFormat="1" ht="12.75">
      <c r="A109" s="10"/>
      <c r="B109" s="10"/>
      <c r="C109" s="10"/>
      <c r="D109" s="10"/>
      <c r="E109" s="10"/>
      <c r="J109" s="14"/>
      <c r="K109" s="15"/>
      <c r="L109" s="15"/>
      <c r="M109" s="23"/>
      <c r="N109" s="9"/>
    </row>
    <row r="110" spans="1:14" s="11" customFormat="1" ht="12.75">
      <c r="A110" s="10"/>
      <c r="B110" s="10"/>
      <c r="C110" s="10"/>
      <c r="D110" s="10"/>
      <c r="E110" s="10"/>
      <c r="J110" s="14"/>
      <c r="K110" s="15"/>
      <c r="L110" s="15"/>
      <c r="M110" s="23"/>
      <c r="N110" s="9"/>
    </row>
    <row r="111" spans="1:14" s="11" customFormat="1" ht="12.75">
      <c r="A111" s="10"/>
      <c r="B111" s="10"/>
      <c r="C111" s="10"/>
      <c r="D111" s="10"/>
      <c r="E111" s="10"/>
      <c r="J111" s="14"/>
      <c r="K111" s="15"/>
      <c r="L111" s="15"/>
      <c r="M111" s="23"/>
      <c r="N111" s="9"/>
    </row>
    <row r="112" spans="1:14" s="11" customFormat="1" ht="12.75">
      <c r="A112" s="10"/>
      <c r="B112" s="10"/>
      <c r="C112" s="10"/>
      <c r="D112" s="10"/>
      <c r="E112" s="10"/>
      <c r="J112" s="14"/>
      <c r="K112" s="15"/>
      <c r="L112" s="15"/>
      <c r="M112" s="23"/>
      <c r="N112" s="9"/>
    </row>
    <row r="113" spans="1:14" s="11" customFormat="1" ht="12.75">
      <c r="A113" s="10"/>
      <c r="B113" s="10"/>
      <c r="C113" s="10"/>
      <c r="D113" s="10"/>
      <c r="E113" s="10"/>
      <c r="J113" s="14"/>
      <c r="K113" s="15"/>
      <c r="L113" s="15"/>
      <c r="M113" s="23"/>
      <c r="N113" s="9"/>
    </row>
    <row r="114" spans="1:14" s="11" customFormat="1" ht="12.75">
      <c r="A114" s="10"/>
      <c r="B114" s="10"/>
      <c r="C114" s="10"/>
      <c r="D114" s="10"/>
      <c r="E114" s="10"/>
      <c r="J114" s="14"/>
      <c r="K114" s="15"/>
      <c r="L114" s="15"/>
      <c r="M114" s="23"/>
      <c r="N114" s="9"/>
    </row>
    <row r="115" spans="1:14" s="11" customFormat="1" ht="12.75">
      <c r="A115" s="10"/>
      <c r="B115" s="10"/>
      <c r="C115" s="10"/>
      <c r="D115" s="10"/>
      <c r="E115" s="10"/>
      <c r="J115" s="14"/>
      <c r="K115" s="15"/>
      <c r="L115" s="15"/>
      <c r="M115" s="23"/>
      <c r="N115" s="9"/>
    </row>
    <row r="116" spans="1:14" s="11" customFormat="1" ht="12.75">
      <c r="A116" s="10"/>
      <c r="B116" s="10"/>
      <c r="C116" s="10"/>
      <c r="D116" s="10"/>
      <c r="E116" s="10"/>
      <c r="J116" s="14"/>
      <c r="K116" s="15"/>
      <c r="L116" s="15"/>
      <c r="M116" s="23"/>
      <c r="N116" s="9"/>
    </row>
    <row r="117" spans="1:14" s="11" customFormat="1" ht="12.75">
      <c r="A117" s="10"/>
      <c r="B117" s="10"/>
      <c r="C117" s="10"/>
      <c r="D117" s="10"/>
      <c r="E117" s="10"/>
      <c r="J117" s="14"/>
      <c r="K117" s="15"/>
      <c r="L117" s="15"/>
      <c r="M117" s="23"/>
      <c r="N117" s="9"/>
    </row>
    <row r="118" spans="1:14" s="11" customFormat="1" ht="12.75">
      <c r="A118" s="10"/>
      <c r="B118" s="10"/>
      <c r="C118" s="10"/>
      <c r="D118" s="10"/>
      <c r="E118" s="10"/>
      <c r="J118" s="14"/>
      <c r="K118" s="15"/>
      <c r="L118" s="15"/>
      <c r="M118" s="23"/>
      <c r="N118" s="9"/>
    </row>
    <row r="119" spans="1:14" s="11" customFormat="1" ht="12.75">
      <c r="A119" s="10"/>
      <c r="B119" s="10"/>
      <c r="C119" s="10"/>
      <c r="D119" s="10"/>
      <c r="E119" s="10"/>
      <c r="J119" s="14"/>
      <c r="K119" s="15"/>
      <c r="L119" s="15"/>
      <c r="M119" s="23"/>
      <c r="N119" s="9"/>
    </row>
    <row r="120" spans="1:14" s="11" customFormat="1" ht="12.75">
      <c r="A120" s="10"/>
      <c r="B120" s="10"/>
      <c r="C120" s="10"/>
      <c r="D120" s="10"/>
      <c r="E120" s="10"/>
      <c r="J120" s="14"/>
      <c r="K120" s="15"/>
      <c r="L120" s="15"/>
      <c r="M120" s="23"/>
      <c r="N120" s="9"/>
    </row>
    <row r="121" spans="1:14" s="11" customFormat="1" ht="12.75">
      <c r="A121" s="10"/>
      <c r="B121" s="10"/>
      <c r="C121" s="10"/>
      <c r="D121" s="10"/>
      <c r="E121" s="10"/>
      <c r="J121" s="14"/>
      <c r="K121" s="15"/>
      <c r="L121" s="15"/>
      <c r="M121" s="23"/>
      <c r="N121" s="9"/>
    </row>
    <row r="122" spans="1:14" s="11" customFormat="1" ht="12.75">
      <c r="A122" s="10"/>
      <c r="B122" s="10"/>
      <c r="C122" s="10"/>
      <c r="D122" s="10"/>
      <c r="E122" s="10"/>
      <c r="J122" s="14"/>
      <c r="K122" s="15"/>
      <c r="L122" s="15"/>
      <c r="M122" s="23"/>
      <c r="N122" s="9"/>
    </row>
    <row r="123" spans="1:14" s="11" customFormat="1" ht="12.75">
      <c r="A123" s="10"/>
      <c r="B123" s="10"/>
      <c r="C123" s="10"/>
      <c r="D123" s="10"/>
      <c r="E123" s="10"/>
      <c r="J123" s="14"/>
      <c r="K123" s="15"/>
      <c r="L123" s="15"/>
      <c r="M123" s="23"/>
      <c r="N123" s="9"/>
    </row>
    <row r="124" spans="1:14" s="11" customFormat="1" ht="12.75">
      <c r="A124" s="10"/>
      <c r="B124" s="10"/>
      <c r="C124" s="10"/>
      <c r="D124" s="10"/>
      <c r="E124" s="10"/>
      <c r="J124" s="14"/>
      <c r="K124" s="15"/>
      <c r="L124" s="15"/>
      <c r="M124" s="23"/>
      <c r="N124" s="9"/>
    </row>
    <row r="125" spans="1:14" s="11" customFormat="1" ht="12.75">
      <c r="A125" s="10"/>
      <c r="B125" s="10"/>
      <c r="C125" s="10"/>
      <c r="D125" s="10"/>
      <c r="E125" s="10"/>
      <c r="J125" s="14"/>
      <c r="K125" s="15"/>
      <c r="L125" s="15"/>
      <c r="M125" s="23"/>
      <c r="N125" s="9"/>
    </row>
    <row r="126" spans="1:14" s="11" customFormat="1" ht="12.75">
      <c r="A126" s="10"/>
      <c r="B126" s="10"/>
      <c r="C126" s="10"/>
      <c r="D126" s="10"/>
      <c r="E126" s="10"/>
      <c r="J126" s="14"/>
      <c r="K126" s="15"/>
      <c r="L126" s="15"/>
      <c r="M126" s="23"/>
      <c r="N126" s="9"/>
    </row>
    <row r="127" spans="1:14" s="11" customFormat="1" ht="12.75">
      <c r="A127" s="10"/>
      <c r="B127" s="10"/>
      <c r="C127" s="10"/>
      <c r="D127" s="10"/>
      <c r="E127" s="10"/>
      <c r="J127" s="14"/>
      <c r="K127" s="15"/>
      <c r="L127" s="15"/>
      <c r="M127" s="23"/>
      <c r="N127" s="9"/>
    </row>
    <row r="128" spans="1:14" s="11" customFormat="1" ht="12.75">
      <c r="A128" s="10"/>
      <c r="B128" s="10"/>
      <c r="C128" s="10"/>
      <c r="D128" s="10"/>
      <c r="E128" s="10"/>
      <c r="J128" s="14"/>
      <c r="K128" s="15"/>
      <c r="L128" s="15"/>
      <c r="M128" s="23"/>
      <c r="N128" s="9"/>
    </row>
    <row r="129" spans="1:14" s="11" customFormat="1" ht="12.75">
      <c r="A129" s="10"/>
      <c r="B129" s="10"/>
      <c r="C129" s="10"/>
      <c r="D129" s="10"/>
      <c r="E129" s="10"/>
      <c r="J129" s="14"/>
      <c r="K129" s="15"/>
      <c r="L129" s="15"/>
      <c r="M129" s="23"/>
      <c r="N129" s="9"/>
    </row>
    <row r="130" spans="1:14" s="11" customFormat="1" ht="12.75">
      <c r="A130" s="10"/>
      <c r="B130" s="10"/>
      <c r="C130" s="10"/>
      <c r="D130" s="10"/>
      <c r="E130" s="10"/>
      <c r="J130" s="14"/>
      <c r="K130" s="15"/>
      <c r="L130" s="15"/>
      <c r="M130" s="23"/>
      <c r="N130" s="9"/>
    </row>
    <row r="131" spans="1:14" s="11" customFormat="1" ht="12.75">
      <c r="A131" s="10"/>
      <c r="B131" s="10"/>
      <c r="C131" s="10"/>
      <c r="D131" s="10"/>
      <c r="E131" s="10"/>
      <c r="J131" s="14"/>
      <c r="K131" s="15"/>
      <c r="L131" s="15"/>
      <c r="M131" s="23"/>
      <c r="N131" s="9"/>
    </row>
    <row r="132" spans="1:14" s="11" customFormat="1" ht="409.5">
      <c r="A132" s="10"/>
      <c r="B132" s="10"/>
      <c r="C132" s="10"/>
      <c r="D132" s="10"/>
      <c r="E132" s="10"/>
      <c r="J132" s="14"/>
      <c r="K132" s="15"/>
      <c r="L132" s="15"/>
      <c r="M132" s="23"/>
      <c r="N132" s="9"/>
    </row>
    <row r="133" spans="1:14" s="11" customFormat="1" ht="12.75">
      <c r="A133" s="10"/>
      <c r="B133" s="10"/>
      <c r="C133" s="10"/>
      <c r="D133" s="10"/>
      <c r="E133" s="10"/>
      <c r="J133" s="14"/>
      <c r="K133" s="15"/>
      <c r="L133" s="15"/>
      <c r="M133" s="23"/>
      <c r="N133" s="9"/>
    </row>
    <row r="134" spans="1:14" s="11" customFormat="1" ht="12.75">
      <c r="A134" s="10"/>
      <c r="B134" s="10"/>
      <c r="C134" s="10"/>
      <c r="D134" s="10"/>
      <c r="E134" s="10"/>
      <c r="J134" s="14"/>
      <c r="K134" s="15"/>
      <c r="L134" s="15"/>
      <c r="M134" s="23"/>
      <c r="N134" s="9"/>
    </row>
    <row r="135" spans="1:14" s="11" customFormat="1" ht="12.75">
      <c r="A135" s="10"/>
      <c r="B135" s="10"/>
      <c r="C135" s="10"/>
      <c r="D135" s="10"/>
      <c r="E135" s="10"/>
      <c r="J135" s="14"/>
      <c r="K135" s="15"/>
      <c r="L135" s="15"/>
      <c r="M135" s="23"/>
      <c r="N135" s="9"/>
    </row>
    <row r="136" spans="1:14" s="11" customFormat="1" ht="12.75">
      <c r="A136" s="10"/>
      <c r="B136" s="10"/>
      <c r="C136" s="10"/>
      <c r="D136" s="10"/>
      <c r="E136" s="10"/>
      <c r="J136" s="14"/>
      <c r="K136" s="15"/>
      <c r="L136" s="15"/>
      <c r="M136" s="23"/>
      <c r="N136" s="9"/>
    </row>
    <row r="137" spans="1:14" s="11" customFormat="1" ht="12.75">
      <c r="A137" s="10"/>
      <c r="B137" s="10"/>
      <c r="C137" s="10"/>
      <c r="D137" s="10"/>
      <c r="E137" s="10"/>
      <c r="J137" s="14"/>
      <c r="K137" s="15"/>
      <c r="L137" s="15"/>
      <c r="M137" s="23"/>
      <c r="N137" s="9"/>
    </row>
    <row r="138" spans="1:14" s="11" customFormat="1" ht="12.75">
      <c r="A138" s="10"/>
      <c r="B138" s="10"/>
      <c r="C138" s="10"/>
      <c r="D138" s="10"/>
      <c r="E138" s="10"/>
      <c r="J138" s="14"/>
      <c r="K138" s="15"/>
      <c r="L138" s="15"/>
      <c r="M138" s="23"/>
      <c r="N138" s="9"/>
    </row>
    <row r="139" spans="1:14" s="11" customFormat="1" ht="12.75">
      <c r="A139" s="10"/>
      <c r="B139" s="10"/>
      <c r="C139" s="10"/>
      <c r="D139" s="10"/>
      <c r="E139" s="10"/>
      <c r="J139" s="14"/>
      <c r="K139" s="15"/>
      <c r="L139" s="15"/>
      <c r="M139" s="23"/>
      <c r="N139" s="9"/>
    </row>
    <row r="140" spans="1:14" s="11" customFormat="1" ht="12.75">
      <c r="A140" s="10"/>
      <c r="B140" s="10"/>
      <c r="C140" s="10"/>
      <c r="D140" s="10"/>
      <c r="E140" s="10"/>
      <c r="J140" s="14"/>
      <c r="K140" s="15"/>
      <c r="L140" s="15"/>
      <c r="M140" s="23"/>
      <c r="N140" s="9"/>
    </row>
    <row r="141" spans="1:14" s="11" customFormat="1" ht="12.75">
      <c r="A141" s="10"/>
      <c r="B141" s="10"/>
      <c r="C141" s="10"/>
      <c r="D141" s="10"/>
      <c r="E141" s="10"/>
      <c r="J141" s="14"/>
      <c r="K141" s="15"/>
      <c r="L141" s="15"/>
      <c r="M141" s="23"/>
      <c r="N141" s="9"/>
    </row>
    <row r="142" spans="1:14" s="11" customFormat="1" ht="12.75">
      <c r="A142" s="10"/>
      <c r="B142" s="10"/>
      <c r="C142" s="10"/>
      <c r="D142" s="10"/>
      <c r="E142" s="10"/>
      <c r="J142" s="14"/>
      <c r="K142" s="15"/>
      <c r="L142" s="15"/>
      <c r="M142" s="23"/>
      <c r="N142" s="9"/>
    </row>
    <row r="143" spans="1:14" s="11" customFormat="1" ht="12.75">
      <c r="A143" s="10"/>
      <c r="B143" s="10"/>
      <c r="C143" s="10"/>
      <c r="D143" s="10"/>
      <c r="E143" s="10"/>
      <c r="J143" s="14"/>
      <c r="K143" s="15"/>
      <c r="L143" s="15"/>
      <c r="M143" s="23"/>
      <c r="N143" s="9"/>
    </row>
    <row r="144" spans="1:14" s="11" customFormat="1" ht="12.75">
      <c r="A144" s="10"/>
      <c r="B144" s="10"/>
      <c r="C144" s="10"/>
      <c r="D144" s="10"/>
      <c r="E144" s="10"/>
      <c r="J144" s="14"/>
      <c r="K144" s="15"/>
      <c r="L144" s="15"/>
      <c r="M144" s="23"/>
      <c r="N144" s="9"/>
    </row>
    <row r="145" spans="1:14" s="11" customFormat="1" ht="12.75">
      <c r="A145" s="10"/>
      <c r="B145" s="10"/>
      <c r="C145" s="10"/>
      <c r="D145" s="10"/>
      <c r="E145" s="10"/>
      <c r="J145" s="14"/>
      <c r="K145" s="15"/>
      <c r="L145" s="15"/>
      <c r="M145" s="23"/>
      <c r="N145" s="9"/>
    </row>
    <row r="146" spans="1:14" s="11" customFormat="1" ht="12.75">
      <c r="A146" s="10"/>
      <c r="B146" s="10"/>
      <c r="C146" s="10"/>
      <c r="D146" s="10"/>
      <c r="E146" s="10"/>
      <c r="J146" s="14"/>
      <c r="K146" s="15"/>
      <c r="L146" s="15"/>
      <c r="M146" s="23"/>
      <c r="N146" s="9"/>
    </row>
    <row r="147" spans="1:14" s="11" customFormat="1" ht="12.75">
      <c r="A147" s="10"/>
      <c r="B147" s="10"/>
      <c r="C147" s="10"/>
      <c r="D147" s="10"/>
      <c r="E147" s="10"/>
      <c r="J147" s="14"/>
      <c r="K147" s="15"/>
      <c r="L147" s="15"/>
      <c r="M147" s="23"/>
      <c r="N147" s="9"/>
    </row>
    <row r="148" spans="1:14" s="11" customFormat="1" ht="12.75">
      <c r="A148" s="10"/>
      <c r="B148" s="10"/>
      <c r="C148" s="10"/>
      <c r="D148" s="10"/>
      <c r="E148" s="10"/>
      <c r="J148" s="14"/>
      <c r="K148" s="15"/>
      <c r="L148" s="15"/>
      <c r="M148" s="23"/>
      <c r="N148" s="9"/>
    </row>
    <row r="149" spans="1:14" s="11" customFormat="1" ht="12.75">
      <c r="A149" s="10"/>
      <c r="B149" s="10"/>
      <c r="C149" s="10"/>
      <c r="D149" s="10"/>
      <c r="E149" s="10"/>
      <c r="J149" s="14"/>
      <c r="K149" s="15"/>
      <c r="L149" s="15"/>
      <c r="M149" s="23"/>
      <c r="N149" s="9"/>
    </row>
    <row r="150" spans="1:14" s="11" customFormat="1" ht="12.75">
      <c r="A150" s="10"/>
      <c r="B150" s="10"/>
      <c r="C150" s="10"/>
      <c r="D150" s="10"/>
      <c r="E150" s="10"/>
      <c r="J150" s="14"/>
      <c r="K150" s="15"/>
      <c r="L150" s="15"/>
      <c r="M150" s="23"/>
      <c r="N150" s="9"/>
    </row>
    <row r="151" spans="1:14" s="11" customFormat="1" ht="12.75">
      <c r="A151" s="10"/>
      <c r="B151" s="10"/>
      <c r="C151" s="10"/>
      <c r="D151" s="10"/>
      <c r="E151" s="10"/>
      <c r="J151" s="14"/>
      <c r="K151" s="15"/>
      <c r="L151" s="15"/>
      <c r="M151" s="23"/>
      <c r="N151" s="9"/>
    </row>
    <row r="152" spans="1:14" s="11" customFormat="1" ht="12.75">
      <c r="A152" s="10"/>
      <c r="B152" s="10"/>
      <c r="C152" s="10"/>
      <c r="D152" s="10"/>
      <c r="E152" s="10"/>
      <c r="J152" s="14"/>
      <c r="K152" s="15"/>
      <c r="L152" s="15"/>
      <c r="M152" s="23"/>
      <c r="N152" s="9"/>
    </row>
    <row r="153" spans="1:14" s="11" customFormat="1" ht="12.75">
      <c r="A153" s="10"/>
      <c r="B153" s="10"/>
      <c r="C153" s="10"/>
      <c r="D153" s="10"/>
      <c r="E153" s="10"/>
      <c r="J153" s="14"/>
      <c r="K153" s="15"/>
      <c r="L153" s="15"/>
      <c r="M153" s="23"/>
      <c r="N153" s="9"/>
    </row>
    <row r="154" spans="1:14" s="11" customFormat="1" ht="12.75">
      <c r="A154" s="10"/>
      <c r="B154" s="10"/>
      <c r="C154" s="10"/>
      <c r="D154" s="10"/>
      <c r="E154" s="10"/>
      <c r="J154" s="14"/>
      <c r="K154" s="15"/>
      <c r="L154" s="15"/>
      <c r="M154" s="23"/>
      <c r="N154" s="9"/>
    </row>
    <row r="155" spans="1:14" s="11" customFormat="1" ht="12.75">
      <c r="A155" s="10"/>
      <c r="B155" s="10"/>
      <c r="C155" s="10"/>
      <c r="D155" s="10"/>
      <c r="E155" s="10"/>
      <c r="J155" s="14"/>
      <c r="K155" s="15"/>
      <c r="L155" s="15"/>
      <c r="M155" s="23"/>
      <c r="N155" s="9"/>
    </row>
    <row r="156" spans="1:14" s="11" customFormat="1" ht="12.75">
      <c r="A156" s="10"/>
      <c r="B156" s="10"/>
      <c r="C156" s="10"/>
      <c r="D156" s="10"/>
      <c r="E156" s="10"/>
      <c r="J156" s="14"/>
      <c r="K156" s="15"/>
      <c r="L156" s="15"/>
      <c r="M156" s="23"/>
      <c r="N156" s="9"/>
    </row>
    <row r="157" spans="1:14" s="11" customFormat="1" ht="12.75">
      <c r="A157" s="10"/>
      <c r="B157" s="10"/>
      <c r="C157" s="10"/>
      <c r="D157" s="10"/>
      <c r="E157" s="10"/>
      <c r="J157" s="14"/>
      <c r="K157" s="15"/>
      <c r="L157" s="15"/>
      <c r="M157" s="23"/>
      <c r="N157" s="9"/>
    </row>
    <row r="158" spans="1:14" s="11" customFormat="1" ht="12.75">
      <c r="A158" s="10"/>
      <c r="B158" s="10"/>
      <c r="C158" s="10"/>
      <c r="D158" s="10"/>
      <c r="E158" s="10"/>
      <c r="J158" s="14"/>
      <c r="K158" s="15"/>
      <c r="L158" s="15"/>
      <c r="M158" s="23"/>
      <c r="N158" s="9"/>
    </row>
    <row r="159" spans="1:14" s="11" customFormat="1" ht="12.75">
      <c r="A159" s="10"/>
      <c r="B159" s="10"/>
      <c r="C159" s="10"/>
      <c r="D159" s="10"/>
      <c r="E159" s="10"/>
      <c r="J159" s="14"/>
      <c r="K159" s="15"/>
      <c r="L159" s="15"/>
      <c r="M159" s="23"/>
      <c r="N159" s="9"/>
    </row>
    <row r="160" spans="1:14" s="11" customFormat="1" ht="12.75">
      <c r="A160" s="10"/>
      <c r="B160" s="10"/>
      <c r="C160" s="10"/>
      <c r="D160" s="10"/>
      <c r="E160" s="10"/>
      <c r="J160" s="14"/>
      <c r="K160" s="15"/>
      <c r="L160" s="15"/>
      <c r="M160" s="23"/>
      <c r="N160" s="9"/>
    </row>
    <row r="161" spans="1:14" s="11" customFormat="1" ht="12.75">
      <c r="A161" s="10"/>
      <c r="B161" s="10"/>
      <c r="C161" s="10"/>
      <c r="D161" s="10"/>
      <c r="E161" s="10"/>
      <c r="J161" s="14"/>
      <c r="K161" s="15"/>
      <c r="L161" s="15"/>
      <c r="M161" s="23"/>
      <c r="N161" s="9"/>
    </row>
    <row r="162" spans="1:14" s="11" customFormat="1" ht="12.75">
      <c r="A162" s="10"/>
      <c r="B162" s="10"/>
      <c r="C162" s="10"/>
      <c r="D162" s="10"/>
      <c r="E162" s="10"/>
      <c r="J162" s="14"/>
      <c r="K162" s="15"/>
      <c r="L162" s="15"/>
      <c r="M162" s="23"/>
      <c r="N162" s="9"/>
    </row>
    <row r="163" spans="1:14" s="11" customFormat="1" ht="12.75">
      <c r="A163" s="10"/>
      <c r="B163" s="10"/>
      <c r="C163" s="10"/>
      <c r="D163" s="10"/>
      <c r="E163" s="10"/>
      <c r="J163" s="14"/>
      <c r="K163" s="15"/>
      <c r="L163" s="15"/>
      <c r="M163" s="23"/>
      <c r="N163" s="9"/>
    </row>
    <row r="164" spans="1:14" s="11" customFormat="1" ht="12.75">
      <c r="A164" s="10"/>
      <c r="B164" s="10"/>
      <c r="C164" s="10"/>
      <c r="D164" s="10"/>
      <c r="E164" s="10"/>
      <c r="J164" s="14"/>
      <c r="K164" s="15"/>
      <c r="L164" s="15"/>
      <c r="M164" s="23"/>
      <c r="N164" s="9"/>
    </row>
    <row r="165" spans="1:14" s="11" customFormat="1" ht="12.75">
      <c r="A165" s="10"/>
      <c r="B165" s="10"/>
      <c r="C165" s="10"/>
      <c r="D165" s="10"/>
      <c r="E165" s="10"/>
      <c r="J165" s="14"/>
      <c r="K165" s="15"/>
      <c r="L165" s="15"/>
      <c r="M165" s="23"/>
      <c r="N165" s="9"/>
    </row>
    <row r="166" spans="1:14" s="11" customFormat="1" ht="12.75">
      <c r="A166" s="10"/>
      <c r="B166" s="10"/>
      <c r="C166" s="10"/>
      <c r="D166" s="10"/>
      <c r="E166" s="10"/>
      <c r="J166" s="14"/>
      <c r="K166" s="15"/>
      <c r="L166" s="15"/>
      <c r="M166" s="23"/>
      <c r="N166" s="9"/>
    </row>
    <row r="167" spans="1:14" s="11" customFormat="1" ht="12.75">
      <c r="A167" s="10"/>
      <c r="B167" s="10"/>
      <c r="C167" s="10"/>
      <c r="D167" s="10"/>
      <c r="E167" s="10"/>
      <c r="J167" s="14"/>
      <c r="K167" s="15"/>
      <c r="L167" s="15"/>
      <c r="M167" s="23"/>
      <c r="N167" s="9"/>
    </row>
    <row r="168" spans="1:14" s="11" customFormat="1" ht="12.75">
      <c r="A168" s="10"/>
      <c r="B168" s="10"/>
      <c r="C168" s="10"/>
      <c r="D168" s="10"/>
      <c r="E168" s="10"/>
      <c r="J168" s="14"/>
      <c r="K168" s="15"/>
      <c r="L168" s="15"/>
      <c r="M168" s="23"/>
      <c r="N168" s="9"/>
    </row>
    <row r="169" spans="1:14" s="11" customFormat="1" ht="12.75">
      <c r="A169" s="10"/>
      <c r="B169" s="10"/>
      <c r="C169" s="10"/>
      <c r="D169" s="10"/>
      <c r="E169" s="10"/>
      <c r="J169" s="14"/>
      <c r="K169" s="15"/>
      <c r="L169" s="15"/>
      <c r="M169" s="23"/>
      <c r="N169" s="9"/>
    </row>
    <row r="170" spans="1:14" s="11" customFormat="1" ht="12.75">
      <c r="A170" s="10"/>
      <c r="B170" s="10"/>
      <c r="C170" s="10"/>
      <c r="D170" s="10"/>
      <c r="E170" s="10"/>
      <c r="J170" s="14"/>
      <c r="K170" s="15"/>
      <c r="L170" s="15"/>
      <c r="M170" s="23"/>
      <c r="N170" s="9"/>
    </row>
    <row r="171" spans="1:14" s="11" customFormat="1" ht="12.75">
      <c r="A171" s="10"/>
      <c r="B171" s="10"/>
      <c r="C171" s="10"/>
      <c r="D171" s="10"/>
      <c r="E171" s="10"/>
      <c r="J171" s="14"/>
      <c r="K171" s="15"/>
      <c r="L171" s="15"/>
      <c r="M171" s="23"/>
      <c r="N171" s="9"/>
    </row>
    <row r="172" spans="1:14" s="11" customFormat="1" ht="12.75">
      <c r="A172" s="10"/>
      <c r="B172" s="10"/>
      <c r="C172" s="10"/>
      <c r="D172" s="10"/>
      <c r="E172" s="10"/>
      <c r="J172" s="14"/>
      <c r="K172" s="15"/>
      <c r="L172" s="15"/>
      <c r="M172" s="23"/>
      <c r="N172" s="9"/>
    </row>
    <row r="173" spans="1:14" s="11" customFormat="1" ht="12.75">
      <c r="A173" s="10"/>
      <c r="B173" s="10"/>
      <c r="C173" s="10"/>
      <c r="D173" s="10"/>
      <c r="E173" s="10"/>
      <c r="J173" s="14"/>
      <c r="K173" s="15"/>
      <c r="L173" s="15"/>
      <c r="M173" s="23"/>
      <c r="N173" s="9"/>
    </row>
    <row r="174" spans="1:14" s="11" customFormat="1" ht="12.75">
      <c r="A174" s="10"/>
      <c r="B174" s="10"/>
      <c r="C174" s="10"/>
      <c r="D174" s="10"/>
      <c r="E174" s="10"/>
      <c r="J174" s="14"/>
      <c r="K174" s="15"/>
      <c r="L174" s="15"/>
      <c r="M174" s="23"/>
      <c r="N174" s="9"/>
    </row>
    <row r="175" spans="1:14" s="11" customFormat="1" ht="12.75">
      <c r="A175" s="10"/>
      <c r="B175" s="10"/>
      <c r="C175" s="10"/>
      <c r="D175" s="10"/>
      <c r="E175" s="10"/>
      <c r="J175" s="14"/>
      <c r="K175" s="15"/>
      <c r="L175" s="15"/>
      <c r="M175" s="23"/>
      <c r="N175" s="9"/>
    </row>
    <row r="176" spans="1:14" s="11" customFormat="1" ht="12.75">
      <c r="A176" s="10"/>
      <c r="B176" s="10"/>
      <c r="C176" s="10"/>
      <c r="D176" s="10"/>
      <c r="E176" s="10"/>
      <c r="J176" s="14"/>
      <c r="K176" s="15"/>
      <c r="L176" s="15"/>
      <c r="M176" s="23"/>
      <c r="N176" s="9"/>
    </row>
    <row r="177" spans="1:14" s="11" customFormat="1" ht="12.75">
      <c r="A177" s="10"/>
      <c r="B177" s="10"/>
      <c r="C177" s="10"/>
      <c r="D177" s="10"/>
      <c r="E177" s="10"/>
      <c r="J177" s="14"/>
      <c r="K177" s="15"/>
      <c r="L177" s="15"/>
      <c r="M177" s="23"/>
      <c r="N177" s="9"/>
    </row>
    <row r="178" spans="1:14" s="11" customFormat="1" ht="12.75">
      <c r="A178" s="10"/>
      <c r="B178" s="10"/>
      <c r="C178" s="10"/>
      <c r="D178" s="10"/>
      <c r="E178" s="10"/>
      <c r="J178" s="14"/>
      <c r="K178" s="15"/>
      <c r="L178" s="15"/>
      <c r="M178" s="23"/>
      <c r="N178" s="9"/>
    </row>
    <row r="179" spans="1:14" s="11" customFormat="1" ht="12.75">
      <c r="A179" s="10"/>
      <c r="B179" s="10"/>
      <c r="C179" s="10"/>
      <c r="D179" s="10"/>
      <c r="E179" s="10"/>
      <c r="J179" s="14"/>
      <c r="K179" s="15"/>
      <c r="L179" s="15"/>
      <c r="M179" s="23"/>
      <c r="N179" s="9"/>
    </row>
    <row r="180" spans="1:14" s="11" customFormat="1" ht="12.75">
      <c r="A180" s="10"/>
      <c r="B180" s="10"/>
      <c r="C180" s="10"/>
      <c r="D180" s="10"/>
      <c r="E180" s="10"/>
      <c r="J180" s="14"/>
      <c r="K180" s="15"/>
      <c r="L180" s="15"/>
      <c r="M180" s="23"/>
      <c r="N180" s="9"/>
    </row>
    <row r="181" spans="1:14" s="11" customFormat="1" ht="12.75">
      <c r="A181" s="10"/>
      <c r="B181" s="10"/>
      <c r="C181" s="10"/>
      <c r="D181" s="10"/>
      <c r="E181" s="10"/>
      <c r="J181" s="14"/>
      <c r="K181" s="15"/>
      <c r="L181" s="15"/>
      <c r="M181" s="23"/>
      <c r="N181" s="9"/>
    </row>
    <row r="182" spans="1:14" s="11" customFormat="1" ht="12.75">
      <c r="A182" s="10"/>
      <c r="B182" s="10"/>
      <c r="C182" s="10"/>
      <c r="D182" s="10"/>
      <c r="E182" s="10"/>
      <c r="J182" s="14"/>
      <c r="K182" s="15"/>
      <c r="L182" s="15"/>
      <c r="M182" s="23"/>
      <c r="N182" s="9"/>
    </row>
    <row r="183" spans="1:14" s="11" customFormat="1" ht="12.75">
      <c r="A183" s="10"/>
      <c r="B183" s="10"/>
      <c r="C183" s="10"/>
      <c r="D183" s="10"/>
      <c r="E183" s="10"/>
      <c r="J183" s="14"/>
      <c r="K183" s="15"/>
      <c r="L183" s="15"/>
      <c r="M183" s="23"/>
      <c r="N183" s="9"/>
    </row>
    <row r="184" spans="1:14" s="11" customFormat="1" ht="12.75">
      <c r="A184" s="10"/>
      <c r="B184" s="10"/>
      <c r="C184" s="10"/>
      <c r="D184" s="10"/>
      <c r="E184" s="10"/>
      <c r="J184" s="14"/>
      <c r="K184" s="15"/>
      <c r="L184" s="15"/>
      <c r="M184" s="23"/>
      <c r="N184" s="9"/>
    </row>
    <row r="185" spans="1:14" s="11" customFormat="1" ht="12.75">
      <c r="A185" s="10"/>
      <c r="B185" s="10"/>
      <c r="C185" s="10"/>
      <c r="D185" s="10"/>
      <c r="E185" s="10"/>
      <c r="J185" s="14"/>
      <c r="K185" s="15"/>
      <c r="L185" s="15"/>
      <c r="M185" s="23"/>
      <c r="N185" s="9"/>
    </row>
    <row r="186" spans="1:14" s="11" customFormat="1" ht="12.75">
      <c r="A186" s="10"/>
      <c r="B186" s="10"/>
      <c r="C186" s="10"/>
      <c r="D186" s="10"/>
      <c r="E186" s="10"/>
      <c r="J186" s="14"/>
      <c r="K186" s="15"/>
      <c r="L186" s="15"/>
      <c r="M186" s="23"/>
      <c r="N186" s="9"/>
    </row>
    <row r="187" spans="1:14" s="11" customFormat="1" ht="12.75">
      <c r="A187" s="10"/>
      <c r="B187" s="10"/>
      <c r="C187" s="10"/>
      <c r="D187" s="10"/>
      <c r="E187" s="10"/>
      <c r="J187" s="14"/>
      <c r="K187" s="15"/>
      <c r="L187" s="15"/>
      <c r="M187" s="23"/>
      <c r="N187" s="9"/>
    </row>
    <row r="188" spans="1:14" s="11" customFormat="1" ht="12.75">
      <c r="A188" s="10"/>
      <c r="B188" s="10"/>
      <c r="C188" s="10"/>
      <c r="D188" s="10"/>
      <c r="E188" s="10"/>
      <c r="J188" s="14"/>
      <c r="K188" s="15"/>
      <c r="L188" s="15"/>
      <c r="M188" s="23"/>
      <c r="N188" s="9"/>
    </row>
    <row r="189" spans="1:14" s="11" customFormat="1" ht="12.75">
      <c r="A189" s="10"/>
      <c r="B189" s="10"/>
      <c r="C189" s="10"/>
      <c r="D189" s="10"/>
      <c r="E189" s="10"/>
      <c r="J189" s="14"/>
      <c r="K189" s="15"/>
      <c r="L189" s="15"/>
      <c r="M189" s="23"/>
      <c r="N189" s="9"/>
    </row>
    <row r="190" spans="1:14" s="11" customFormat="1" ht="12.75">
      <c r="A190" s="10"/>
      <c r="B190" s="10"/>
      <c r="C190" s="10"/>
      <c r="D190" s="10"/>
      <c r="E190" s="10"/>
      <c r="J190" s="14"/>
      <c r="K190" s="15"/>
      <c r="L190" s="15"/>
      <c r="M190" s="23"/>
      <c r="N190" s="9"/>
    </row>
    <row r="191" spans="1:14" s="11" customFormat="1" ht="12.75">
      <c r="A191" s="10"/>
      <c r="B191" s="10"/>
      <c r="C191" s="10"/>
      <c r="D191" s="10"/>
      <c r="E191" s="10"/>
      <c r="J191" s="14"/>
      <c r="K191" s="15"/>
      <c r="L191" s="15"/>
      <c r="M191" s="23"/>
      <c r="N191" s="9"/>
    </row>
    <row r="192" spans="1:14" s="11" customFormat="1" ht="12.75">
      <c r="A192" s="10"/>
      <c r="B192" s="10"/>
      <c r="C192" s="10"/>
      <c r="D192" s="10"/>
      <c r="E192" s="10"/>
      <c r="J192" s="14"/>
      <c r="K192" s="15"/>
      <c r="L192" s="15"/>
      <c r="M192" s="23"/>
      <c r="N192" s="9"/>
    </row>
    <row r="193" spans="1:14" s="11" customFormat="1" ht="12.75">
      <c r="A193" s="10"/>
      <c r="B193" s="10"/>
      <c r="C193" s="10"/>
      <c r="D193" s="10"/>
      <c r="E193" s="10"/>
      <c r="J193" s="14"/>
      <c r="K193" s="15"/>
      <c r="L193" s="15"/>
      <c r="M193" s="23"/>
      <c r="N193" s="9"/>
    </row>
    <row r="194" spans="1:14" s="11" customFormat="1" ht="12.75">
      <c r="A194" s="10"/>
      <c r="B194" s="10"/>
      <c r="C194" s="10"/>
      <c r="D194" s="10"/>
      <c r="E194" s="10"/>
      <c r="J194" s="14"/>
      <c r="K194" s="15"/>
      <c r="L194" s="15"/>
      <c r="M194" s="23"/>
      <c r="N194" s="9"/>
    </row>
    <row r="195" spans="1:14" s="11" customFormat="1" ht="12.75">
      <c r="A195" s="10"/>
      <c r="B195" s="10"/>
      <c r="C195" s="10"/>
      <c r="D195" s="10"/>
      <c r="E195" s="10"/>
      <c r="J195" s="14"/>
      <c r="K195" s="15"/>
      <c r="L195" s="15"/>
      <c r="M195" s="23"/>
      <c r="N195" s="9"/>
    </row>
    <row r="196" spans="1:14" s="11" customFormat="1" ht="12.75">
      <c r="A196" s="10"/>
      <c r="B196" s="10"/>
      <c r="C196" s="10"/>
      <c r="D196" s="10"/>
      <c r="E196" s="10"/>
      <c r="K196" s="10"/>
      <c r="L196" s="10"/>
      <c r="M196" s="9"/>
      <c r="N196" s="9"/>
    </row>
    <row r="197" spans="1:14" s="11" customFormat="1" ht="12.75">
      <c r="A197" s="10"/>
      <c r="B197" s="10"/>
      <c r="C197" s="10"/>
      <c r="D197" s="10"/>
      <c r="E197" s="10"/>
      <c r="K197" s="10"/>
      <c r="L197" s="10"/>
      <c r="M197" s="9"/>
      <c r="N197" s="9"/>
    </row>
    <row r="198" spans="1:14" s="11" customFormat="1" ht="12.75">
      <c r="A198" s="10"/>
      <c r="B198" s="10"/>
      <c r="C198" s="10"/>
      <c r="D198" s="10"/>
      <c r="E198" s="10"/>
      <c r="K198" s="10"/>
      <c r="L198" s="10"/>
      <c r="M198" s="9"/>
      <c r="N198" s="9"/>
    </row>
    <row r="199" spans="1:14" s="11" customFormat="1" ht="12.75">
      <c r="A199" s="10"/>
      <c r="B199" s="10"/>
      <c r="C199" s="10"/>
      <c r="D199" s="10"/>
      <c r="E199" s="10"/>
      <c r="K199" s="10"/>
      <c r="L199" s="10"/>
      <c r="M199" s="9"/>
      <c r="N199" s="9"/>
    </row>
    <row r="200" spans="1:14" s="11" customFormat="1" ht="12.75">
      <c r="A200" s="10"/>
      <c r="B200" s="10"/>
      <c r="C200" s="10"/>
      <c r="D200" s="10"/>
      <c r="E200" s="10"/>
      <c r="K200" s="10"/>
      <c r="L200" s="10"/>
      <c r="M200" s="9"/>
      <c r="N200" s="9"/>
    </row>
    <row r="201" spans="1:14" s="11" customFormat="1" ht="12.75">
      <c r="A201" s="10"/>
      <c r="B201" s="10"/>
      <c r="C201" s="10"/>
      <c r="D201" s="10"/>
      <c r="E201" s="10"/>
      <c r="K201" s="10"/>
      <c r="L201" s="10"/>
      <c r="M201" s="9"/>
      <c r="N201" s="9"/>
    </row>
    <row r="202" spans="1:14" s="11" customFormat="1" ht="12.75">
      <c r="A202" s="10"/>
      <c r="B202" s="10"/>
      <c r="C202" s="10"/>
      <c r="D202" s="10"/>
      <c r="E202" s="10"/>
      <c r="K202" s="10"/>
      <c r="L202" s="10"/>
      <c r="M202" s="9"/>
      <c r="N202" s="9"/>
    </row>
    <row r="203" spans="1:14" s="11" customFormat="1" ht="12.75">
      <c r="A203" s="10"/>
      <c r="B203" s="10"/>
      <c r="C203" s="10"/>
      <c r="D203" s="10"/>
      <c r="E203" s="10"/>
      <c r="K203" s="10"/>
      <c r="L203" s="10"/>
      <c r="M203" s="9"/>
      <c r="N203" s="9"/>
    </row>
  </sheetData>
  <sheetProtection/>
  <mergeCells count="3">
    <mergeCell ref="B12:C12"/>
    <mergeCell ref="A7:E7"/>
    <mergeCell ref="A10:E10"/>
  </mergeCells>
  <printOptions/>
  <pageMargins left="0.7874015748031497" right="0.1968503937007874" top="0.7874015748031497" bottom="0.1968503937007874" header="0.511811023622047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5"/>
  <sheetViews>
    <sheetView zoomScale="80" zoomScaleNormal="80" zoomScalePageLayoutView="0" workbookViewId="0" topLeftCell="A1">
      <selection activeCell="H6" sqref="H6:I6"/>
    </sheetView>
  </sheetViews>
  <sheetFormatPr defaultColWidth="9.00390625" defaultRowHeight="12.75"/>
  <cols>
    <col min="1" max="1" width="10.00390625" style="79" customWidth="1"/>
    <col min="2" max="2" width="46.25390625" style="79" customWidth="1"/>
    <col min="3" max="3" width="7.00390625" style="79" customWidth="1"/>
    <col min="4" max="4" width="7.75390625" style="79" customWidth="1"/>
    <col min="5" max="5" width="12.00390625" style="79" customWidth="1"/>
    <col min="6" max="6" width="9.25390625" style="79" customWidth="1"/>
    <col min="7" max="7" width="9.375" style="79" customWidth="1"/>
    <col min="8" max="8" width="10.75390625" style="29" customWidth="1"/>
    <col min="9" max="9" width="12.75390625" style="29" customWidth="1"/>
    <col min="10" max="10" width="10.125" style="29" customWidth="1"/>
    <col min="11" max="11" width="9.625" style="79" customWidth="1"/>
    <col min="12" max="14" width="9.125" style="79" customWidth="1"/>
    <col min="15" max="15" width="13.875" style="79" customWidth="1"/>
    <col min="16" max="16" width="32.00390625" style="79" customWidth="1"/>
    <col min="17" max="16384" width="9.125" style="79" customWidth="1"/>
  </cols>
  <sheetData>
    <row r="1" spans="1:19" ht="12.75">
      <c r="A1" s="89"/>
      <c r="B1" s="89"/>
      <c r="C1" s="89"/>
      <c r="D1" s="89"/>
      <c r="E1" s="89"/>
      <c r="F1" s="89"/>
      <c r="G1" s="89"/>
      <c r="H1" s="89"/>
      <c r="I1" s="8"/>
      <c r="J1" s="8"/>
      <c r="K1" s="28"/>
      <c r="L1" s="28"/>
      <c r="M1" s="78"/>
      <c r="N1" s="78"/>
      <c r="O1" s="131"/>
      <c r="Q1" s="78"/>
      <c r="R1" s="78"/>
      <c r="S1" s="131"/>
    </row>
    <row r="2" spans="1:19" ht="12.75">
      <c r="A2" s="89"/>
      <c r="B2" s="89"/>
      <c r="C2" s="89"/>
      <c r="D2" s="89"/>
      <c r="E2" s="89"/>
      <c r="F2" s="89"/>
      <c r="G2" s="89"/>
      <c r="H2" s="31" t="s">
        <v>329</v>
      </c>
      <c r="I2" s="31"/>
      <c r="J2" s="8"/>
      <c r="K2" s="28"/>
      <c r="L2" s="28"/>
      <c r="M2" s="78"/>
      <c r="N2" s="78"/>
      <c r="O2" s="131"/>
      <c r="Q2" s="78"/>
      <c r="R2" s="78"/>
      <c r="S2" s="131"/>
    </row>
    <row r="3" spans="1:19" ht="12.75">
      <c r="A3" s="89"/>
      <c r="B3" s="89"/>
      <c r="C3" s="89"/>
      <c r="D3" s="89"/>
      <c r="E3" s="89"/>
      <c r="F3" s="89"/>
      <c r="G3" s="89"/>
      <c r="H3" s="102" t="s">
        <v>186</v>
      </c>
      <c r="I3" s="79"/>
      <c r="J3" s="8"/>
      <c r="K3" s="28"/>
      <c r="L3" s="28"/>
      <c r="M3" s="78"/>
      <c r="N3" s="78"/>
      <c r="O3" s="131"/>
      <c r="Q3" s="78"/>
      <c r="R3" s="78"/>
      <c r="S3" s="131"/>
    </row>
    <row r="4" spans="1:19" ht="12.75">
      <c r="A4" s="89"/>
      <c r="B4" s="89"/>
      <c r="C4" s="89"/>
      <c r="D4" s="89"/>
      <c r="E4" s="89"/>
      <c r="F4" s="89"/>
      <c r="G4" s="89"/>
      <c r="H4" s="102" t="s">
        <v>187</v>
      </c>
      <c r="I4" s="79"/>
      <c r="J4" s="8"/>
      <c r="K4" s="28"/>
      <c r="L4" s="28"/>
      <c r="M4" s="78"/>
      <c r="N4" s="78"/>
      <c r="O4" s="131"/>
      <c r="Q4" s="78"/>
      <c r="R4" s="78"/>
      <c r="S4" s="131"/>
    </row>
    <row r="5" spans="1:19" ht="12.75">
      <c r="A5" s="89"/>
      <c r="B5" s="89"/>
      <c r="C5" s="89"/>
      <c r="D5" s="89"/>
      <c r="E5" s="89"/>
      <c r="F5" s="89"/>
      <c r="G5" s="89"/>
      <c r="H5" s="102" t="s">
        <v>188</v>
      </c>
      <c r="I5" s="78"/>
      <c r="J5" s="8"/>
      <c r="K5" s="28"/>
      <c r="L5" s="28"/>
      <c r="M5" s="78"/>
      <c r="N5" s="78"/>
      <c r="O5" s="131"/>
      <c r="Q5" s="78"/>
      <c r="R5" s="78"/>
      <c r="S5" s="131"/>
    </row>
    <row r="6" spans="1:19" ht="12.75">
      <c r="A6" s="89"/>
      <c r="B6" s="89"/>
      <c r="C6" s="89"/>
      <c r="D6" s="89"/>
      <c r="E6" s="89"/>
      <c r="F6" s="89"/>
      <c r="G6" s="89"/>
      <c r="H6" s="102" t="s">
        <v>579</v>
      </c>
      <c r="I6" s="78"/>
      <c r="J6" s="8"/>
      <c r="K6" s="28"/>
      <c r="L6" s="28"/>
      <c r="M6" s="78"/>
      <c r="N6" s="78"/>
      <c r="O6" s="131"/>
      <c r="Q6" s="78"/>
      <c r="R6" s="78"/>
      <c r="S6" s="131"/>
    </row>
    <row r="7" spans="1:19" ht="12.75">
      <c r="A7" s="89"/>
      <c r="B7" s="89"/>
      <c r="C7" s="89"/>
      <c r="D7" s="89"/>
      <c r="E7" s="89"/>
      <c r="F7" s="89"/>
      <c r="G7" s="89"/>
      <c r="H7" s="89"/>
      <c r="I7" s="8"/>
      <c r="J7" s="8"/>
      <c r="K7" s="8"/>
      <c r="L7" s="132"/>
      <c r="M7" s="78"/>
      <c r="N7" s="78"/>
      <c r="O7" s="131"/>
      <c r="Q7" s="78"/>
      <c r="R7" s="78"/>
      <c r="S7" s="131"/>
    </row>
    <row r="8" spans="1:18" ht="12.75">
      <c r="A8" s="100"/>
      <c r="B8" s="122" t="s">
        <v>573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0"/>
      <c r="N8" s="100"/>
      <c r="R8" s="32"/>
    </row>
    <row r="9" spans="1:18" ht="12.75">
      <c r="A9" s="305" t="s">
        <v>572</v>
      </c>
      <c r="B9" s="305"/>
      <c r="C9" s="305"/>
      <c r="D9" s="305"/>
      <c r="E9" s="305"/>
      <c r="F9" s="103"/>
      <c r="G9" s="103"/>
      <c r="H9" s="103"/>
      <c r="I9" s="103"/>
      <c r="J9" s="103"/>
      <c r="K9" s="103"/>
      <c r="L9" s="104"/>
      <c r="M9" s="100"/>
      <c r="N9" s="100"/>
      <c r="R9" s="32"/>
    </row>
    <row r="10" spans="1:18" ht="12.75">
      <c r="A10" s="30" t="s">
        <v>574</v>
      </c>
      <c r="B10" s="30"/>
      <c r="C10" s="30"/>
      <c r="D10" s="30"/>
      <c r="E10" s="30"/>
      <c r="F10" s="103"/>
      <c r="G10" s="103"/>
      <c r="H10" s="103"/>
      <c r="I10" s="103"/>
      <c r="J10" s="103"/>
      <c r="K10" s="103"/>
      <c r="L10" s="104"/>
      <c r="M10" s="100"/>
      <c r="N10" s="100"/>
      <c r="R10" s="32"/>
    </row>
    <row r="11" spans="1:18" ht="12.75">
      <c r="A11" s="30" t="s">
        <v>576</v>
      </c>
      <c r="B11" s="30"/>
      <c r="C11" s="30"/>
      <c r="D11" s="30"/>
      <c r="E11" s="30"/>
      <c r="F11" s="103"/>
      <c r="G11" s="103"/>
      <c r="H11" s="103"/>
      <c r="I11" s="103"/>
      <c r="J11" s="103"/>
      <c r="K11" s="103"/>
      <c r="L11" s="104"/>
      <c r="M11" s="100"/>
      <c r="N11" s="100"/>
      <c r="R11" s="32"/>
    </row>
    <row r="12" spans="1:14" ht="12.75">
      <c r="A12" s="306" t="s">
        <v>575</v>
      </c>
      <c r="B12" s="306"/>
      <c r="C12" s="306"/>
      <c r="D12" s="306"/>
      <c r="E12" s="306"/>
      <c r="F12" s="103"/>
      <c r="G12" s="103"/>
      <c r="H12" s="103"/>
      <c r="I12" s="103"/>
      <c r="J12" s="103"/>
      <c r="K12" s="103"/>
      <c r="L12" s="104"/>
      <c r="M12" s="100"/>
      <c r="N12" s="100"/>
    </row>
    <row r="13" spans="1:19" ht="12" customHeight="1">
      <c r="A13" s="89"/>
      <c r="B13" s="89"/>
      <c r="C13" s="89"/>
      <c r="D13" s="89"/>
      <c r="E13" s="89"/>
      <c r="F13" s="89"/>
      <c r="G13" s="89"/>
      <c r="H13" s="133" t="s">
        <v>182</v>
      </c>
      <c r="I13" s="134"/>
      <c r="J13" s="134"/>
      <c r="K13" s="89"/>
      <c r="O13" s="80"/>
      <c r="P13" s="80"/>
      <c r="Q13" s="80"/>
      <c r="R13" s="80"/>
      <c r="S13" s="80"/>
    </row>
    <row r="14" spans="1:19" ht="77.25" customHeight="1">
      <c r="A14" s="135" t="s">
        <v>0</v>
      </c>
      <c r="B14" s="136" t="s">
        <v>189</v>
      </c>
      <c r="C14" s="136" t="s">
        <v>190</v>
      </c>
      <c r="D14" s="136" t="s">
        <v>191</v>
      </c>
      <c r="E14" s="136" t="s">
        <v>192</v>
      </c>
      <c r="F14" s="136" t="s">
        <v>193</v>
      </c>
      <c r="G14" s="137" t="s">
        <v>194</v>
      </c>
      <c r="H14" s="124" t="s">
        <v>566</v>
      </c>
      <c r="I14" s="249" t="s">
        <v>577</v>
      </c>
      <c r="J14" s="249" t="s">
        <v>567</v>
      </c>
      <c r="M14" s="138"/>
      <c r="N14" s="138"/>
      <c r="O14" s="81"/>
      <c r="P14" s="81"/>
      <c r="Q14" s="81"/>
      <c r="R14" s="81"/>
      <c r="S14" s="80"/>
    </row>
    <row r="15" spans="1:19" ht="39" customHeight="1">
      <c r="A15" s="251" t="s">
        <v>569</v>
      </c>
      <c r="B15" s="147" t="s">
        <v>565</v>
      </c>
      <c r="C15" s="162" t="s">
        <v>332</v>
      </c>
      <c r="D15" s="136"/>
      <c r="E15" s="136"/>
      <c r="F15" s="136"/>
      <c r="G15" s="137"/>
      <c r="H15" s="254">
        <f>H16</f>
        <v>2914.2</v>
      </c>
      <c r="I15" s="255">
        <f>I16</f>
        <v>2912.4532000000004</v>
      </c>
      <c r="J15" s="256">
        <f>I15/H15</f>
        <v>0.9994005902134379</v>
      </c>
      <c r="M15" s="138"/>
      <c r="N15" s="138"/>
      <c r="O15" s="81"/>
      <c r="P15" s="81"/>
      <c r="Q15" s="81"/>
      <c r="R15" s="81"/>
      <c r="S15" s="80"/>
    </row>
    <row r="16" spans="1:19" ht="18" customHeight="1">
      <c r="A16" s="139" t="s">
        <v>196</v>
      </c>
      <c r="B16" s="140" t="s">
        <v>197</v>
      </c>
      <c r="C16" s="141"/>
      <c r="D16" s="142" t="s">
        <v>198</v>
      </c>
      <c r="E16" s="142"/>
      <c r="F16" s="142"/>
      <c r="G16" s="143"/>
      <c r="H16" s="113">
        <f>H17+H22</f>
        <v>2914.2</v>
      </c>
      <c r="I16" s="113">
        <f>I17+I22</f>
        <v>2912.4532000000004</v>
      </c>
      <c r="J16" s="288">
        <f aca="true" t="shared" si="0" ref="J16:J76">I16/H16</f>
        <v>0.9994005902134379</v>
      </c>
      <c r="O16" s="144"/>
      <c r="P16" s="144"/>
      <c r="Q16" s="144"/>
      <c r="R16" s="144"/>
      <c r="S16" s="80"/>
    </row>
    <row r="17" spans="1:19" ht="47.25" customHeight="1">
      <c r="A17" s="139" t="s">
        <v>5</v>
      </c>
      <c r="B17" s="140" t="s">
        <v>199</v>
      </c>
      <c r="C17" s="145" t="s">
        <v>332</v>
      </c>
      <c r="D17" s="145" t="s">
        <v>200</v>
      </c>
      <c r="E17" s="145"/>
      <c r="F17" s="146"/>
      <c r="G17" s="143"/>
      <c r="H17" s="113">
        <v>596.3</v>
      </c>
      <c r="I17" s="113">
        <f>I18</f>
        <v>595.9916499999999</v>
      </c>
      <c r="J17" s="288">
        <f t="shared" si="0"/>
        <v>0.9994828945161831</v>
      </c>
      <c r="O17" s="82"/>
      <c r="P17" s="82"/>
      <c r="Q17" s="82"/>
      <c r="R17" s="82"/>
      <c r="S17" s="80"/>
    </row>
    <row r="18" spans="1:19" ht="28.5" customHeight="1">
      <c r="A18" s="139" t="s">
        <v>156</v>
      </c>
      <c r="B18" s="140" t="s">
        <v>201</v>
      </c>
      <c r="C18" s="145" t="s">
        <v>332</v>
      </c>
      <c r="D18" s="145" t="s">
        <v>200</v>
      </c>
      <c r="E18" s="147" t="s">
        <v>463</v>
      </c>
      <c r="F18" s="146"/>
      <c r="G18" s="143"/>
      <c r="H18" s="113">
        <v>596.3</v>
      </c>
      <c r="I18" s="113">
        <f>I19</f>
        <v>595.9916499999999</v>
      </c>
      <c r="J18" s="288">
        <f t="shared" si="0"/>
        <v>0.9994828945161831</v>
      </c>
      <c r="O18" s="82"/>
      <c r="P18" s="82"/>
      <c r="Q18" s="82"/>
      <c r="R18" s="82"/>
      <c r="S18" s="80"/>
    </row>
    <row r="19" spans="1:19" ht="19.5" customHeight="1">
      <c r="A19" s="148" t="s">
        <v>202</v>
      </c>
      <c r="B19" s="149" t="s">
        <v>203</v>
      </c>
      <c r="C19" s="141" t="s">
        <v>332</v>
      </c>
      <c r="D19" s="150" t="s">
        <v>200</v>
      </c>
      <c r="E19" s="137" t="s">
        <v>463</v>
      </c>
      <c r="F19" s="150" t="s">
        <v>204</v>
      </c>
      <c r="G19" s="150" t="s">
        <v>205</v>
      </c>
      <c r="H19" s="112">
        <v>596.3</v>
      </c>
      <c r="I19" s="112">
        <f>I20+I21</f>
        <v>595.9916499999999</v>
      </c>
      <c r="J19" s="289">
        <f t="shared" si="0"/>
        <v>0.9994828945161831</v>
      </c>
      <c r="O19" s="84"/>
      <c r="P19" s="84"/>
      <c r="Q19" s="84"/>
      <c r="R19" s="84"/>
      <c r="S19" s="80"/>
    </row>
    <row r="20" spans="1:19" ht="18.75" customHeight="1">
      <c r="A20" s="148" t="s">
        <v>206</v>
      </c>
      <c r="B20" s="149" t="s">
        <v>207</v>
      </c>
      <c r="C20" s="141" t="s">
        <v>332</v>
      </c>
      <c r="D20" s="151" t="s">
        <v>200</v>
      </c>
      <c r="E20" s="137" t="s">
        <v>463</v>
      </c>
      <c r="F20" s="152" t="s">
        <v>204</v>
      </c>
      <c r="G20" s="152" t="s">
        <v>208</v>
      </c>
      <c r="H20" s="112">
        <v>464.3</v>
      </c>
      <c r="I20" s="112">
        <v>464.07665</v>
      </c>
      <c r="J20" s="289">
        <f t="shared" si="0"/>
        <v>0.9995189532629765</v>
      </c>
      <c r="O20" s="84"/>
      <c r="P20" s="84"/>
      <c r="Q20" s="84"/>
      <c r="R20" s="84"/>
      <c r="S20" s="80"/>
    </row>
    <row r="21" spans="1:19" ht="18.75" customHeight="1">
      <c r="A21" s="148" t="s">
        <v>209</v>
      </c>
      <c r="B21" s="149" t="s">
        <v>210</v>
      </c>
      <c r="C21" s="141" t="s">
        <v>332</v>
      </c>
      <c r="D21" s="150" t="s">
        <v>200</v>
      </c>
      <c r="E21" s="137" t="s">
        <v>463</v>
      </c>
      <c r="F21" s="152" t="s">
        <v>464</v>
      </c>
      <c r="G21" s="152" t="s">
        <v>211</v>
      </c>
      <c r="H21" s="112">
        <v>132</v>
      </c>
      <c r="I21" s="112">
        <v>131.915</v>
      </c>
      <c r="J21" s="289">
        <f t="shared" si="0"/>
        <v>0.9993560606060605</v>
      </c>
      <c r="N21" s="153"/>
      <c r="O21" s="84"/>
      <c r="P21" s="84"/>
      <c r="Q21" s="84"/>
      <c r="R21" s="84"/>
      <c r="S21" s="80"/>
    </row>
    <row r="22" spans="1:19" ht="71.25" customHeight="1">
      <c r="A22" s="139" t="s">
        <v>40</v>
      </c>
      <c r="B22" s="140" t="s">
        <v>333</v>
      </c>
      <c r="C22" s="145" t="s">
        <v>332</v>
      </c>
      <c r="D22" s="145" t="s">
        <v>212</v>
      </c>
      <c r="E22" s="145"/>
      <c r="F22" s="146"/>
      <c r="G22" s="143"/>
      <c r="H22" s="113">
        <f>H23+H27+H30+H48</f>
        <v>2317.9</v>
      </c>
      <c r="I22" s="113">
        <f>I23+I27+I30+I48</f>
        <v>2316.4615500000004</v>
      </c>
      <c r="J22" s="288">
        <f t="shared" si="0"/>
        <v>0.9993794167134046</v>
      </c>
      <c r="N22" s="77"/>
      <c r="O22" s="82"/>
      <c r="P22" s="82"/>
      <c r="Q22" s="82"/>
      <c r="R22" s="82"/>
      <c r="S22" s="80"/>
    </row>
    <row r="23" spans="1:19" ht="42" customHeight="1">
      <c r="A23" s="139" t="s">
        <v>43</v>
      </c>
      <c r="B23" s="140" t="s">
        <v>465</v>
      </c>
      <c r="C23" s="147" t="s">
        <v>332</v>
      </c>
      <c r="D23" s="147" t="s">
        <v>212</v>
      </c>
      <c r="E23" s="147" t="s">
        <v>466</v>
      </c>
      <c r="F23" s="146"/>
      <c r="G23" s="143"/>
      <c r="H23" s="113">
        <v>472</v>
      </c>
      <c r="I23" s="113">
        <f>I24</f>
        <v>471.46500000000003</v>
      </c>
      <c r="J23" s="288">
        <f t="shared" si="0"/>
        <v>0.9988665254237289</v>
      </c>
      <c r="N23" s="77"/>
      <c r="O23" s="82"/>
      <c r="P23" s="82"/>
      <c r="Q23" s="82"/>
      <c r="R23" s="82"/>
      <c r="S23" s="80"/>
    </row>
    <row r="24" spans="1:19" ht="20.25" customHeight="1">
      <c r="A24" s="148" t="s">
        <v>467</v>
      </c>
      <c r="B24" s="149" t="s">
        <v>203</v>
      </c>
      <c r="C24" s="137" t="s">
        <v>332</v>
      </c>
      <c r="D24" s="137" t="s">
        <v>212</v>
      </c>
      <c r="E24" s="137" t="s">
        <v>466</v>
      </c>
      <c r="F24" s="150" t="s">
        <v>204</v>
      </c>
      <c r="G24" s="150" t="s">
        <v>205</v>
      </c>
      <c r="H24" s="112">
        <v>472</v>
      </c>
      <c r="I24" s="112">
        <f>I25+I26</f>
        <v>471.46500000000003</v>
      </c>
      <c r="J24" s="289">
        <f t="shared" si="0"/>
        <v>0.9988665254237289</v>
      </c>
      <c r="N24" s="77"/>
      <c r="O24" s="82"/>
      <c r="P24" s="82"/>
      <c r="Q24" s="82"/>
      <c r="R24" s="82"/>
      <c r="S24" s="80"/>
    </row>
    <row r="25" spans="1:19" ht="18" customHeight="1">
      <c r="A25" s="148" t="s">
        <v>468</v>
      </c>
      <c r="B25" s="149" t="s">
        <v>207</v>
      </c>
      <c r="C25" s="137" t="s">
        <v>332</v>
      </c>
      <c r="D25" s="137" t="s">
        <v>212</v>
      </c>
      <c r="E25" s="137" t="s">
        <v>466</v>
      </c>
      <c r="F25" s="152" t="s">
        <v>204</v>
      </c>
      <c r="G25" s="152" t="s">
        <v>208</v>
      </c>
      <c r="H25" s="112">
        <v>374.4</v>
      </c>
      <c r="I25" s="112">
        <v>374.149</v>
      </c>
      <c r="J25" s="289">
        <f t="shared" si="0"/>
        <v>0.9993295940170941</v>
      </c>
      <c r="N25" s="77"/>
      <c r="O25" s="82"/>
      <c r="P25" s="82"/>
      <c r="Q25" s="82"/>
      <c r="R25" s="82"/>
      <c r="S25" s="80"/>
    </row>
    <row r="26" spans="1:19" ht="16.5" customHeight="1">
      <c r="A26" s="148" t="s">
        <v>217</v>
      </c>
      <c r="B26" s="149" t="s">
        <v>210</v>
      </c>
      <c r="C26" s="137" t="s">
        <v>332</v>
      </c>
      <c r="D26" s="137" t="s">
        <v>212</v>
      </c>
      <c r="E26" s="137" t="s">
        <v>466</v>
      </c>
      <c r="F26" s="152" t="s">
        <v>464</v>
      </c>
      <c r="G26" s="152" t="s">
        <v>211</v>
      </c>
      <c r="H26" s="112">
        <v>97.6</v>
      </c>
      <c r="I26" s="112">
        <v>97.316</v>
      </c>
      <c r="J26" s="289">
        <f t="shared" si="0"/>
        <v>0.9970901639344263</v>
      </c>
      <c r="N26" s="77"/>
      <c r="O26" s="82"/>
      <c r="P26" s="82"/>
      <c r="Q26" s="82"/>
      <c r="R26" s="82"/>
      <c r="S26" s="80"/>
    </row>
    <row r="27" spans="1:19" ht="81.75" customHeight="1">
      <c r="A27" s="139" t="s">
        <v>45</v>
      </c>
      <c r="B27" s="154" t="s">
        <v>213</v>
      </c>
      <c r="C27" s="141" t="s">
        <v>332</v>
      </c>
      <c r="D27" s="142" t="s">
        <v>212</v>
      </c>
      <c r="E27" s="145" t="s">
        <v>469</v>
      </c>
      <c r="F27" s="146"/>
      <c r="G27" s="143"/>
      <c r="H27" s="113">
        <v>58.7</v>
      </c>
      <c r="I27" s="113">
        <f>I28</f>
        <v>58.344</v>
      </c>
      <c r="J27" s="288">
        <f t="shared" si="0"/>
        <v>0.9939352640545145</v>
      </c>
      <c r="N27" s="155"/>
      <c r="O27" s="84"/>
      <c r="P27" s="84"/>
      <c r="Q27" s="84"/>
      <c r="R27" s="84"/>
      <c r="S27" s="80"/>
    </row>
    <row r="28" spans="1:20" ht="15.75" customHeight="1">
      <c r="A28" s="148" t="s">
        <v>214</v>
      </c>
      <c r="B28" s="149" t="s">
        <v>215</v>
      </c>
      <c r="C28" s="141" t="s">
        <v>332</v>
      </c>
      <c r="D28" s="151" t="s">
        <v>212</v>
      </c>
      <c r="E28" s="137" t="s">
        <v>469</v>
      </c>
      <c r="F28" s="151" t="s">
        <v>369</v>
      </c>
      <c r="G28" s="151" t="s">
        <v>216</v>
      </c>
      <c r="H28" s="112">
        <v>58.7</v>
      </c>
      <c r="I28" s="112">
        <f>I29</f>
        <v>58.344</v>
      </c>
      <c r="J28" s="289">
        <f t="shared" si="0"/>
        <v>0.9939352640545145</v>
      </c>
      <c r="N28" s="156"/>
      <c r="O28" s="82"/>
      <c r="P28" s="82"/>
      <c r="Q28" s="82"/>
      <c r="R28" s="82"/>
      <c r="S28" s="86"/>
      <c r="T28" s="157" t="s">
        <v>205</v>
      </c>
    </row>
    <row r="29" spans="1:20" ht="17.25" customHeight="1">
      <c r="A29" s="148" t="s">
        <v>217</v>
      </c>
      <c r="B29" s="149" t="s">
        <v>218</v>
      </c>
      <c r="C29" s="141" t="s">
        <v>332</v>
      </c>
      <c r="D29" s="151" t="s">
        <v>212</v>
      </c>
      <c r="E29" s="137" t="s">
        <v>469</v>
      </c>
      <c r="F29" s="151" t="s">
        <v>369</v>
      </c>
      <c r="G29" s="151" t="s">
        <v>219</v>
      </c>
      <c r="H29" s="112">
        <v>58.7</v>
      </c>
      <c r="I29" s="112">
        <v>58.344</v>
      </c>
      <c r="J29" s="289">
        <f t="shared" si="0"/>
        <v>0.9939352640545145</v>
      </c>
      <c r="N29" s="156"/>
      <c r="O29" s="84"/>
      <c r="P29" s="84"/>
      <c r="Q29" s="84"/>
      <c r="R29" s="84"/>
      <c r="S29" s="86"/>
      <c r="T29" s="157" t="s">
        <v>314</v>
      </c>
    </row>
    <row r="30" spans="1:26" s="88" customFormat="1" ht="46.5" customHeight="1">
      <c r="A30" s="139" t="s">
        <v>220</v>
      </c>
      <c r="B30" s="154" t="s">
        <v>334</v>
      </c>
      <c r="C30" s="141" t="s">
        <v>332</v>
      </c>
      <c r="D30" s="145" t="s">
        <v>212</v>
      </c>
      <c r="E30" s="145" t="s">
        <v>470</v>
      </c>
      <c r="F30" s="146"/>
      <c r="G30" s="143"/>
      <c r="H30" s="113">
        <f>H31+H35+H41+H46+H47</f>
        <v>1751.2</v>
      </c>
      <c r="I30" s="113">
        <f>I31+I35+I41+I46+I47</f>
        <v>1750.6525500000002</v>
      </c>
      <c r="J30" s="288">
        <f t="shared" si="0"/>
        <v>0.9996873857925995</v>
      </c>
      <c r="O30" s="84"/>
      <c r="P30" s="84"/>
      <c r="Q30" s="84"/>
      <c r="R30" s="84"/>
      <c r="S30" s="87"/>
      <c r="T30" s="87"/>
      <c r="U30" s="87"/>
      <c r="V30" s="87"/>
      <c r="W30" s="87"/>
      <c r="X30" s="87"/>
      <c r="Y30" s="87"/>
      <c r="Z30" s="87"/>
    </row>
    <row r="31" spans="1:26" s="88" customFormat="1" ht="18.75" customHeight="1">
      <c r="A31" s="148" t="s">
        <v>221</v>
      </c>
      <c r="B31" s="149" t="s">
        <v>203</v>
      </c>
      <c r="C31" s="141" t="s">
        <v>332</v>
      </c>
      <c r="D31" s="150" t="s">
        <v>212</v>
      </c>
      <c r="E31" s="137" t="s">
        <v>470</v>
      </c>
      <c r="F31" s="151" t="s">
        <v>204</v>
      </c>
      <c r="G31" s="151" t="s">
        <v>205</v>
      </c>
      <c r="H31" s="112">
        <f>H32+H33+H34</f>
        <v>1494.2</v>
      </c>
      <c r="I31" s="112">
        <f>I32+I33+I34</f>
        <v>1494.0509200000001</v>
      </c>
      <c r="J31" s="289">
        <f t="shared" si="0"/>
        <v>0.9999002275465132</v>
      </c>
      <c r="O31" s="84"/>
      <c r="P31" s="84"/>
      <c r="Q31" s="84"/>
      <c r="R31" s="84"/>
      <c r="S31" s="87"/>
      <c r="T31" s="87"/>
      <c r="U31" s="87"/>
      <c r="V31" s="87"/>
      <c r="W31" s="87"/>
      <c r="X31" s="87"/>
      <c r="Y31" s="87"/>
      <c r="Z31" s="87"/>
    </row>
    <row r="32" spans="1:26" s="88" customFormat="1" ht="15" customHeight="1">
      <c r="A32" s="148" t="s">
        <v>222</v>
      </c>
      <c r="B32" s="149" t="s">
        <v>207</v>
      </c>
      <c r="C32" s="141" t="s">
        <v>332</v>
      </c>
      <c r="D32" s="151" t="s">
        <v>212</v>
      </c>
      <c r="E32" s="137" t="s">
        <v>470</v>
      </c>
      <c r="F32" s="151" t="s">
        <v>204</v>
      </c>
      <c r="G32" s="151" t="s">
        <v>208</v>
      </c>
      <c r="H32" s="112">
        <v>1169.7</v>
      </c>
      <c r="I32" s="112">
        <v>1169.6275</v>
      </c>
      <c r="J32" s="289">
        <f t="shared" si="0"/>
        <v>0.9999380182952894</v>
      </c>
      <c r="O32" s="84"/>
      <c r="P32" s="84"/>
      <c r="Q32" s="84"/>
      <c r="R32" s="84"/>
      <c r="S32" s="87"/>
      <c r="T32" s="87"/>
      <c r="U32" s="87"/>
      <c r="V32" s="87"/>
      <c r="W32" s="87"/>
      <c r="X32" s="87"/>
      <c r="Y32" s="87"/>
      <c r="Z32" s="87"/>
    </row>
    <row r="33" spans="1:26" s="88" customFormat="1" ht="15" customHeight="1">
      <c r="A33" s="148" t="s">
        <v>223</v>
      </c>
      <c r="B33" s="149" t="s">
        <v>313</v>
      </c>
      <c r="C33" s="141" t="s">
        <v>332</v>
      </c>
      <c r="D33" s="151" t="s">
        <v>212</v>
      </c>
      <c r="E33" s="137" t="s">
        <v>470</v>
      </c>
      <c r="F33" s="151" t="s">
        <v>204</v>
      </c>
      <c r="G33" s="151" t="s">
        <v>314</v>
      </c>
      <c r="H33" s="112">
        <v>0</v>
      </c>
      <c r="I33" s="112">
        <v>0</v>
      </c>
      <c r="J33" s="289">
        <v>0</v>
      </c>
      <c r="O33" s="84"/>
      <c r="P33" s="84"/>
      <c r="Q33" s="84"/>
      <c r="R33" s="84"/>
      <c r="S33" s="87"/>
      <c r="T33" s="87"/>
      <c r="U33" s="87"/>
      <c r="V33" s="87"/>
      <c r="W33" s="87"/>
      <c r="X33" s="87"/>
      <c r="Y33" s="87"/>
      <c r="Z33" s="87"/>
    </row>
    <row r="34" spans="1:26" s="88" customFormat="1" ht="15.75" customHeight="1">
      <c r="A34" s="148" t="s">
        <v>223</v>
      </c>
      <c r="B34" s="149" t="s">
        <v>210</v>
      </c>
      <c r="C34" s="141" t="s">
        <v>332</v>
      </c>
      <c r="D34" s="151" t="s">
        <v>212</v>
      </c>
      <c r="E34" s="137" t="s">
        <v>470</v>
      </c>
      <c r="F34" s="151" t="s">
        <v>464</v>
      </c>
      <c r="G34" s="151" t="s">
        <v>211</v>
      </c>
      <c r="H34" s="112">
        <v>324.5</v>
      </c>
      <c r="I34" s="112">
        <v>324.42342</v>
      </c>
      <c r="J34" s="289">
        <f t="shared" si="0"/>
        <v>0.9997640061633283</v>
      </c>
      <c r="O34" s="84"/>
      <c r="P34" s="84"/>
      <c r="Q34" s="84"/>
      <c r="R34" s="84"/>
      <c r="S34" s="87"/>
      <c r="T34" s="87"/>
      <c r="U34" s="87"/>
      <c r="V34" s="87"/>
      <c r="W34" s="87"/>
      <c r="X34" s="87"/>
      <c r="Y34" s="87"/>
      <c r="Z34" s="87"/>
    </row>
    <row r="35" spans="1:26" s="88" customFormat="1" ht="18" customHeight="1">
      <c r="A35" s="148" t="s">
        <v>336</v>
      </c>
      <c r="B35" s="149" t="s">
        <v>215</v>
      </c>
      <c r="C35" s="141" t="s">
        <v>332</v>
      </c>
      <c r="D35" s="150" t="s">
        <v>212</v>
      </c>
      <c r="E35" s="137" t="s">
        <v>470</v>
      </c>
      <c r="F35" s="150" t="s">
        <v>248</v>
      </c>
      <c r="G35" s="150" t="s">
        <v>216</v>
      </c>
      <c r="H35" s="112">
        <v>135.5</v>
      </c>
      <c r="I35" s="112">
        <f>SUM(I36:I40)</f>
        <v>135.21543</v>
      </c>
      <c r="J35" s="289">
        <f t="shared" si="0"/>
        <v>0.997899852398524</v>
      </c>
      <c r="O35" s="84"/>
      <c r="P35" s="84"/>
      <c r="Q35" s="84"/>
      <c r="R35" s="84"/>
      <c r="S35" s="87"/>
      <c r="T35" s="87"/>
      <c r="U35" s="87"/>
      <c r="V35" s="87"/>
      <c r="W35" s="87"/>
      <c r="X35" s="87"/>
      <c r="Y35" s="87"/>
      <c r="Z35" s="87"/>
    </row>
    <row r="36" spans="1:26" s="88" customFormat="1" ht="15" customHeight="1">
      <c r="A36" s="148" t="s">
        <v>337</v>
      </c>
      <c r="B36" s="149" t="s">
        <v>224</v>
      </c>
      <c r="C36" s="141" t="s">
        <v>332</v>
      </c>
      <c r="D36" s="151" t="s">
        <v>212</v>
      </c>
      <c r="E36" s="137" t="s">
        <v>470</v>
      </c>
      <c r="F36" s="151" t="s">
        <v>225</v>
      </c>
      <c r="G36" s="151" t="s">
        <v>226</v>
      </c>
      <c r="H36" s="112">
        <v>6</v>
      </c>
      <c r="I36" s="112">
        <v>6</v>
      </c>
      <c r="J36" s="289">
        <f t="shared" si="0"/>
        <v>1</v>
      </c>
      <c r="O36" s="84"/>
      <c r="P36" s="84"/>
      <c r="Q36" s="84"/>
      <c r="R36" s="84"/>
      <c r="S36" s="87"/>
      <c r="T36" s="87"/>
      <c r="U36" s="87"/>
      <c r="V36" s="87"/>
      <c r="W36" s="87"/>
      <c r="X36" s="87"/>
      <c r="Y36" s="87"/>
      <c r="Z36" s="87"/>
    </row>
    <row r="37" spans="1:26" s="88" customFormat="1" ht="17.25" customHeight="1">
      <c r="A37" s="148" t="s">
        <v>338</v>
      </c>
      <c r="B37" s="149" t="s">
        <v>227</v>
      </c>
      <c r="C37" s="141" t="s">
        <v>332</v>
      </c>
      <c r="D37" s="151" t="s">
        <v>212</v>
      </c>
      <c r="E37" s="137" t="s">
        <v>470</v>
      </c>
      <c r="F37" s="151" t="s">
        <v>225</v>
      </c>
      <c r="G37" s="151" t="s">
        <v>229</v>
      </c>
      <c r="H37" s="112">
        <v>43.3</v>
      </c>
      <c r="I37" s="112">
        <v>43.207</v>
      </c>
      <c r="J37" s="289">
        <f t="shared" si="0"/>
        <v>0.9978521939953812</v>
      </c>
      <c r="O37" s="82"/>
      <c r="P37" s="82"/>
      <c r="Q37" s="82"/>
      <c r="R37" s="82"/>
      <c r="S37" s="87"/>
      <c r="T37" s="87"/>
      <c r="U37" s="87"/>
      <c r="V37" s="87"/>
      <c r="W37" s="87"/>
      <c r="X37" s="87"/>
      <c r="Y37" s="87"/>
      <c r="Z37" s="87"/>
    </row>
    <row r="38" spans="1:26" s="88" customFormat="1" ht="17.25" customHeight="1">
      <c r="A38" s="148" t="s">
        <v>339</v>
      </c>
      <c r="B38" s="149" t="s">
        <v>227</v>
      </c>
      <c r="C38" s="141" t="s">
        <v>332</v>
      </c>
      <c r="D38" s="151" t="s">
        <v>212</v>
      </c>
      <c r="E38" s="137" t="s">
        <v>470</v>
      </c>
      <c r="F38" s="151" t="s">
        <v>228</v>
      </c>
      <c r="G38" s="151" t="s">
        <v>229</v>
      </c>
      <c r="H38" s="112">
        <v>59.800000000000004</v>
      </c>
      <c r="I38" s="112">
        <v>59.72</v>
      </c>
      <c r="J38" s="289">
        <f t="shared" si="0"/>
        <v>0.9986622073578595</v>
      </c>
      <c r="O38" s="82"/>
      <c r="P38" s="82"/>
      <c r="Q38" s="82"/>
      <c r="R38" s="82"/>
      <c r="S38" s="87"/>
      <c r="T38" s="87"/>
      <c r="U38" s="87"/>
      <c r="V38" s="87"/>
      <c r="W38" s="87"/>
      <c r="X38" s="87"/>
      <c r="Y38" s="87"/>
      <c r="Z38" s="87"/>
    </row>
    <row r="39" spans="1:26" s="78" customFormat="1" ht="18" customHeight="1">
      <c r="A39" s="148" t="s">
        <v>340</v>
      </c>
      <c r="B39" s="149" t="s">
        <v>230</v>
      </c>
      <c r="C39" s="141" t="s">
        <v>332</v>
      </c>
      <c r="D39" s="151" t="s">
        <v>212</v>
      </c>
      <c r="E39" s="137" t="s">
        <v>470</v>
      </c>
      <c r="F39" s="151" t="s">
        <v>225</v>
      </c>
      <c r="G39" s="151" t="s">
        <v>219</v>
      </c>
      <c r="H39" s="112">
        <v>5</v>
      </c>
      <c r="I39" s="112">
        <v>4.9</v>
      </c>
      <c r="J39" s="289">
        <f t="shared" si="0"/>
        <v>0.9800000000000001</v>
      </c>
      <c r="O39" s="158"/>
      <c r="P39" s="158"/>
      <c r="Q39" s="158"/>
      <c r="R39" s="158"/>
      <c r="S39" s="89"/>
      <c r="T39" s="89"/>
      <c r="U39" s="89"/>
      <c r="V39" s="89"/>
      <c r="W39" s="89"/>
      <c r="X39" s="89"/>
      <c r="Y39" s="89"/>
      <c r="Z39" s="89"/>
    </row>
    <row r="40" spans="1:26" s="78" customFormat="1" ht="19.5" customHeight="1">
      <c r="A40" s="148" t="s">
        <v>340</v>
      </c>
      <c r="B40" s="149" t="s">
        <v>230</v>
      </c>
      <c r="C40" s="141" t="s">
        <v>332</v>
      </c>
      <c r="D40" s="151" t="s">
        <v>212</v>
      </c>
      <c r="E40" s="137" t="s">
        <v>470</v>
      </c>
      <c r="F40" s="151" t="s">
        <v>228</v>
      </c>
      <c r="G40" s="151" t="s">
        <v>219</v>
      </c>
      <c r="H40" s="112">
        <v>21.4</v>
      </c>
      <c r="I40" s="112">
        <v>21.38843</v>
      </c>
      <c r="J40" s="289">
        <f t="shared" si="0"/>
        <v>0.9994593457943926</v>
      </c>
      <c r="O40" s="84"/>
      <c r="P40" s="84"/>
      <c r="Q40" s="84"/>
      <c r="R40" s="84"/>
      <c r="S40" s="89"/>
      <c r="T40" s="89"/>
      <c r="U40" s="89"/>
      <c r="V40" s="89"/>
      <c r="W40" s="89"/>
      <c r="X40" s="89"/>
      <c r="Y40" s="89"/>
      <c r="Z40" s="89"/>
    </row>
    <row r="41" spans="1:26" s="78" customFormat="1" ht="19.5" customHeight="1">
      <c r="A41" s="148" t="s">
        <v>341</v>
      </c>
      <c r="B41" s="149" t="s">
        <v>234</v>
      </c>
      <c r="C41" s="141" t="s">
        <v>332</v>
      </c>
      <c r="D41" s="151" t="s">
        <v>212</v>
      </c>
      <c r="E41" s="137" t="s">
        <v>470</v>
      </c>
      <c r="F41" s="151" t="s">
        <v>248</v>
      </c>
      <c r="G41" s="151" t="s">
        <v>14</v>
      </c>
      <c r="H41" s="112">
        <v>120.2</v>
      </c>
      <c r="I41" s="112">
        <v>120.1302</v>
      </c>
      <c r="J41" s="289">
        <f t="shared" si="0"/>
        <v>0.9994193011647254</v>
      </c>
      <c r="O41" s="84"/>
      <c r="P41" s="84"/>
      <c r="Q41" s="84"/>
      <c r="R41" s="84"/>
      <c r="S41" s="89"/>
      <c r="T41" s="89"/>
      <c r="U41" s="89"/>
      <c r="V41" s="89"/>
      <c r="W41" s="89"/>
      <c r="X41" s="89"/>
      <c r="Y41" s="89"/>
      <c r="Z41" s="89"/>
    </row>
    <row r="42" spans="1:26" s="78" customFormat="1" ht="19.5" customHeight="1">
      <c r="A42" s="148" t="s">
        <v>372</v>
      </c>
      <c r="B42" s="149" t="s">
        <v>235</v>
      </c>
      <c r="C42" s="141" t="s">
        <v>332</v>
      </c>
      <c r="D42" s="151" t="s">
        <v>212</v>
      </c>
      <c r="E42" s="137" t="s">
        <v>470</v>
      </c>
      <c r="F42" s="151" t="s">
        <v>225</v>
      </c>
      <c r="G42" s="151" t="s">
        <v>236</v>
      </c>
      <c r="H42" s="112">
        <v>0</v>
      </c>
      <c r="I42" s="112">
        <v>0</v>
      </c>
      <c r="J42" s="289">
        <v>0</v>
      </c>
      <c r="O42" s="84"/>
      <c r="P42" s="84"/>
      <c r="Q42" s="84"/>
      <c r="R42" s="84"/>
      <c r="S42" s="89"/>
      <c r="T42" s="89"/>
      <c r="U42" s="89"/>
      <c r="V42" s="89"/>
      <c r="W42" s="89"/>
      <c r="X42" s="89"/>
      <c r="Y42" s="89"/>
      <c r="Z42" s="89"/>
    </row>
    <row r="43" spans="1:26" s="78" customFormat="1" ht="19.5" customHeight="1">
      <c r="A43" s="148" t="s">
        <v>373</v>
      </c>
      <c r="B43" s="149" t="s">
        <v>235</v>
      </c>
      <c r="C43" s="141" t="s">
        <v>332</v>
      </c>
      <c r="D43" s="151" t="s">
        <v>212</v>
      </c>
      <c r="E43" s="137" t="s">
        <v>470</v>
      </c>
      <c r="F43" s="151" t="s">
        <v>228</v>
      </c>
      <c r="G43" s="151" t="s">
        <v>236</v>
      </c>
      <c r="H43" s="112">
        <v>0</v>
      </c>
      <c r="I43" s="112">
        <v>0</v>
      </c>
      <c r="J43" s="289">
        <v>0</v>
      </c>
      <c r="O43" s="84"/>
      <c r="P43" s="84"/>
      <c r="Q43" s="84"/>
      <c r="R43" s="84"/>
      <c r="S43" s="89"/>
      <c r="T43" s="89"/>
      <c r="U43" s="89"/>
      <c r="V43" s="89"/>
      <c r="W43" s="89"/>
      <c r="X43" s="89"/>
      <c r="Y43" s="89"/>
      <c r="Z43" s="89"/>
    </row>
    <row r="44" spans="1:26" s="78" customFormat="1" ht="19.5" customHeight="1">
      <c r="A44" s="148" t="s">
        <v>471</v>
      </c>
      <c r="B44" s="149" t="s">
        <v>237</v>
      </c>
      <c r="C44" s="141" t="s">
        <v>332</v>
      </c>
      <c r="D44" s="151" t="s">
        <v>212</v>
      </c>
      <c r="E44" s="137" t="s">
        <v>470</v>
      </c>
      <c r="F44" s="151" t="s">
        <v>225</v>
      </c>
      <c r="G44" s="151" t="s">
        <v>238</v>
      </c>
      <c r="H44" s="112">
        <v>0</v>
      </c>
      <c r="I44" s="112">
        <v>0</v>
      </c>
      <c r="J44" s="289">
        <v>0</v>
      </c>
      <c r="O44" s="84"/>
      <c r="P44" s="84"/>
      <c r="Q44" s="84"/>
      <c r="R44" s="84"/>
      <c r="S44" s="89"/>
      <c r="T44" s="89"/>
      <c r="U44" s="89"/>
      <c r="V44" s="89"/>
      <c r="W44" s="89"/>
      <c r="X44" s="89"/>
      <c r="Y44" s="89"/>
      <c r="Z44" s="89"/>
    </row>
    <row r="45" spans="1:26" s="78" customFormat="1" ht="19.5" customHeight="1">
      <c r="A45" s="148" t="s">
        <v>472</v>
      </c>
      <c r="B45" s="149" t="s">
        <v>237</v>
      </c>
      <c r="C45" s="141" t="s">
        <v>332</v>
      </c>
      <c r="D45" s="151" t="s">
        <v>212</v>
      </c>
      <c r="E45" s="137" t="s">
        <v>470</v>
      </c>
      <c r="F45" s="151" t="s">
        <v>228</v>
      </c>
      <c r="G45" s="151" t="s">
        <v>238</v>
      </c>
      <c r="H45" s="112">
        <v>120.2</v>
      </c>
      <c r="I45" s="112">
        <v>120.1302</v>
      </c>
      <c r="J45" s="289">
        <f t="shared" si="0"/>
        <v>0.9994193011647254</v>
      </c>
      <c r="O45" s="84"/>
      <c r="P45" s="84"/>
      <c r="Q45" s="84"/>
      <c r="R45" s="84"/>
      <c r="S45" s="89"/>
      <c r="T45" s="89"/>
      <c r="U45" s="89"/>
      <c r="V45" s="89"/>
      <c r="W45" s="89"/>
      <c r="X45" s="89"/>
      <c r="Y45" s="89"/>
      <c r="Z45" s="89"/>
    </row>
    <row r="46" spans="1:26" s="78" customFormat="1" ht="19.5" customHeight="1">
      <c r="A46" s="148" t="s">
        <v>364</v>
      </c>
      <c r="B46" s="149" t="s">
        <v>231</v>
      </c>
      <c r="C46" s="141" t="s">
        <v>332</v>
      </c>
      <c r="D46" s="151" t="s">
        <v>212</v>
      </c>
      <c r="E46" s="137" t="s">
        <v>470</v>
      </c>
      <c r="F46" s="151" t="s">
        <v>253</v>
      </c>
      <c r="G46" s="151" t="s">
        <v>233</v>
      </c>
      <c r="H46" s="112">
        <v>1.3</v>
      </c>
      <c r="I46" s="112">
        <v>1.256</v>
      </c>
      <c r="J46" s="292">
        <f t="shared" si="0"/>
        <v>0.9661538461538461</v>
      </c>
      <c r="O46" s="84"/>
      <c r="P46" s="84"/>
      <c r="Q46" s="84"/>
      <c r="R46" s="84"/>
      <c r="S46" s="89"/>
      <c r="T46" s="89"/>
      <c r="U46" s="89"/>
      <c r="V46" s="89"/>
      <c r="W46" s="89"/>
      <c r="X46" s="89"/>
      <c r="Y46" s="89"/>
      <c r="Z46" s="89"/>
    </row>
    <row r="47" spans="1:26" s="78" customFormat="1" ht="18" customHeight="1">
      <c r="A47" s="148" t="s">
        <v>371</v>
      </c>
      <c r="B47" s="149" t="s">
        <v>231</v>
      </c>
      <c r="C47" s="141" t="s">
        <v>332</v>
      </c>
      <c r="D47" s="151" t="s">
        <v>212</v>
      </c>
      <c r="E47" s="137" t="s">
        <v>470</v>
      </c>
      <c r="F47" s="151" t="s">
        <v>232</v>
      </c>
      <c r="G47" s="151" t="s">
        <v>233</v>
      </c>
      <c r="H47" s="112">
        <v>0</v>
      </c>
      <c r="I47" s="112">
        <v>0</v>
      </c>
      <c r="J47" s="292">
        <v>0</v>
      </c>
      <c r="O47" s="84"/>
      <c r="P47" s="84"/>
      <c r="Q47" s="84"/>
      <c r="R47" s="84"/>
      <c r="S47" s="89"/>
      <c r="T47" s="89"/>
      <c r="U47" s="89"/>
      <c r="V47" s="89"/>
      <c r="W47" s="89"/>
      <c r="X47" s="89"/>
      <c r="Y47" s="89"/>
      <c r="Z47" s="89"/>
    </row>
    <row r="48" spans="1:26" s="78" customFormat="1" ht="62.25" customHeight="1">
      <c r="A48" s="139" t="s">
        <v>220</v>
      </c>
      <c r="B48" s="140" t="s">
        <v>473</v>
      </c>
      <c r="C48" s="147" t="s">
        <v>332</v>
      </c>
      <c r="D48" s="147" t="s">
        <v>212</v>
      </c>
      <c r="E48" s="159" t="s">
        <v>474</v>
      </c>
      <c r="F48" s="151"/>
      <c r="G48" s="151"/>
      <c r="H48" s="113">
        <v>36</v>
      </c>
      <c r="I48" s="113">
        <f>I49</f>
        <v>36</v>
      </c>
      <c r="J48" s="293">
        <f t="shared" si="0"/>
        <v>1</v>
      </c>
      <c r="O48" s="84"/>
      <c r="P48" s="84"/>
      <c r="Q48" s="84"/>
      <c r="R48" s="84"/>
      <c r="S48" s="89"/>
      <c r="T48" s="89"/>
      <c r="U48" s="89"/>
      <c r="V48" s="89"/>
      <c r="W48" s="89"/>
      <c r="X48" s="89"/>
      <c r="Y48" s="89"/>
      <c r="Z48" s="89"/>
    </row>
    <row r="49" spans="1:26" s="78" customFormat="1" ht="18" customHeight="1">
      <c r="A49" s="148" t="s">
        <v>559</v>
      </c>
      <c r="B49" s="149" t="s">
        <v>231</v>
      </c>
      <c r="C49" s="137" t="s">
        <v>332</v>
      </c>
      <c r="D49" s="137" t="s">
        <v>212</v>
      </c>
      <c r="E49" s="160" t="s">
        <v>474</v>
      </c>
      <c r="F49" s="151" t="s">
        <v>370</v>
      </c>
      <c r="G49" s="151" t="s">
        <v>233</v>
      </c>
      <c r="H49" s="112">
        <v>36</v>
      </c>
      <c r="I49" s="112">
        <v>36</v>
      </c>
      <c r="J49" s="292">
        <f t="shared" si="0"/>
        <v>1</v>
      </c>
      <c r="O49" s="84"/>
      <c r="P49" s="84"/>
      <c r="Q49" s="84"/>
      <c r="R49" s="84"/>
      <c r="S49" s="89"/>
      <c r="T49" s="89"/>
      <c r="U49" s="89"/>
      <c r="V49" s="89"/>
      <c r="W49" s="89"/>
      <c r="X49" s="89"/>
      <c r="Y49" s="89"/>
      <c r="Z49" s="89"/>
    </row>
    <row r="50" spans="1:26" s="78" customFormat="1" ht="27.75" customHeight="1">
      <c r="A50" s="251" t="s">
        <v>149</v>
      </c>
      <c r="B50" s="250" t="s">
        <v>568</v>
      </c>
      <c r="C50" s="252" t="s">
        <v>195</v>
      </c>
      <c r="D50" s="8"/>
      <c r="E50" s="160"/>
      <c r="F50" s="151"/>
      <c r="G50" s="151"/>
      <c r="H50" s="253">
        <f>H51+H91+H94+H99+H108+H116+H127+H132+H175+H183+H192+H198</f>
        <v>16057.1</v>
      </c>
      <c r="I50" s="253">
        <f>I51+I91+I94+I99+I108+I116+I127+I132+I175+I183+I192+I198</f>
        <v>15954.318070000001</v>
      </c>
      <c r="J50" s="294">
        <f t="shared" si="0"/>
        <v>0.9935989730399637</v>
      </c>
      <c r="O50" s="84"/>
      <c r="P50" s="84"/>
      <c r="Q50" s="84"/>
      <c r="R50" s="84"/>
      <c r="S50" s="89"/>
      <c r="T50" s="89"/>
      <c r="U50" s="89"/>
      <c r="V50" s="89"/>
      <c r="W50" s="89"/>
      <c r="X50" s="89"/>
      <c r="Y50" s="89"/>
      <c r="Z50" s="89"/>
    </row>
    <row r="51" spans="1:26" ht="55.5" customHeight="1">
      <c r="A51" s="139" t="s">
        <v>239</v>
      </c>
      <c r="B51" s="140" t="s">
        <v>240</v>
      </c>
      <c r="C51" s="142" t="s">
        <v>195</v>
      </c>
      <c r="D51" s="142" t="s">
        <v>241</v>
      </c>
      <c r="E51" s="151"/>
      <c r="F51" s="151"/>
      <c r="G51" s="143"/>
      <c r="H51" s="114">
        <f>H52+H56+H77+H80</f>
        <v>6483.7</v>
      </c>
      <c r="I51" s="114">
        <f>I52+I56+I77+I80</f>
        <v>6388.14146</v>
      </c>
      <c r="J51" s="293">
        <f t="shared" si="0"/>
        <v>0.9852617271002668</v>
      </c>
      <c r="N51" s="153"/>
      <c r="O51" s="82"/>
      <c r="P51" s="82"/>
      <c r="Q51" s="82"/>
      <c r="R51" s="82"/>
      <c r="S51" s="85"/>
      <c r="T51" s="85"/>
      <c r="U51" s="85"/>
      <c r="V51" s="85"/>
      <c r="W51" s="85"/>
      <c r="X51" s="85"/>
      <c r="Y51" s="85"/>
      <c r="Z51" s="85"/>
    </row>
    <row r="52" spans="1:26" ht="30.75" customHeight="1">
      <c r="A52" s="161" t="s">
        <v>165</v>
      </c>
      <c r="B52" s="140" t="s">
        <v>242</v>
      </c>
      <c r="C52" s="162" t="s">
        <v>195</v>
      </c>
      <c r="D52" s="162" t="s">
        <v>241</v>
      </c>
      <c r="E52" s="147" t="s">
        <v>475</v>
      </c>
      <c r="F52" s="93"/>
      <c r="G52" s="163"/>
      <c r="H52" s="114">
        <v>567.2</v>
      </c>
      <c r="I52" s="114">
        <f>I53</f>
        <v>567.193</v>
      </c>
      <c r="J52" s="293">
        <f t="shared" si="0"/>
        <v>0.9999876586741889</v>
      </c>
      <c r="N52" s="77"/>
      <c r="O52" s="84"/>
      <c r="P52" s="84"/>
      <c r="Q52" s="84"/>
      <c r="R52" s="84"/>
      <c r="S52" s="85"/>
      <c r="T52" s="85"/>
      <c r="U52" s="85"/>
      <c r="V52" s="85"/>
      <c r="W52" s="85"/>
      <c r="X52" s="85"/>
      <c r="Y52" s="85"/>
      <c r="Z52" s="85"/>
    </row>
    <row r="53" spans="1:26" ht="18" customHeight="1">
      <c r="A53" s="164" t="s">
        <v>166</v>
      </c>
      <c r="B53" s="149" t="s">
        <v>203</v>
      </c>
      <c r="C53" s="165" t="s">
        <v>195</v>
      </c>
      <c r="D53" s="137" t="s">
        <v>241</v>
      </c>
      <c r="E53" s="137" t="s">
        <v>475</v>
      </c>
      <c r="F53" s="90" t="s">
        <v>342</v>
      </c>
      <c r="G53" s="90" t="s">
        <v>205</v>
      </c>
      <c r="H53" s="120">
        <v>567.2</v>
      </c>
      <c r="I53" s="114">
        <f>I54+I55</f>
        <v>567.193</v>
      </c>
      <c r="J53" s="292">
        <f t="shared" si="0"/>
        <v>0.9999876586741889</v>
      </c>
      <c r="N53" s="77"/>
      <c r="O53" s="84"/>
      <c r="P53" s="84"/>
      <c r="Q53" s="84"/>
      <c r="R53" s="84"/>
      <c r="S53" s="85"/>
      <c r="T53" s="85"/>
      <c r="U53" s="85"/>
      <c r="V53" s="85"/>
      <c r="W53" s="85"/>
      <c r="X53" s="85"/>
      <c r="Y53" s="85"/>
      <c r="Z53" s="85"/>
    </row>
    <row r="54" spans="1:26" ht="21" customHeight="1">
      <c r="A54" s="164" t="s">
        <v>243</v>
      </c>
      <c r="B54" s="149" t="s">
        <v>207</v>
      </c>
      <c r="C54" s="165" t="s">
        <v>195</v>
      </c>
      <c r="D54" s="137" t="s">
        <v>241</v>
      </c>
      <c r="E54" s="137" t="s">
        <v>475</v>
      </c>
      <c r="F54" s="90" t="s">
        <v>204</v>
      </c>
      <c r="G54" s="90" t="s">
        <v>208</v>
      </c>
      <c r="H54" s="120">
        <v>443.2</v>
      </c>
      <c r="I54" s="120">
        <v>443.2</v>
      </c>
      <c r="J54" s="292">
        <f t="shared" si="0"/>
        <v>1</v>
      </c>
      <c r="N54" s="77"/>
      <c r="O54" s="84"/>
      <c r="P54" s="84"/>
      <c r="Q54" s="84"/>
      <c r="R54" s="84"/>
      <c r="S54" s="85"/>
      <c r="T54" s="85"/>
      <c r="U54" s="85"/>
      <c r="V54" s="85"/>
      <c r="W54" s="85"/>
      <c r="X54" s="85"/>
      <c r="Y54" s="85"/>
      <c r="Z54" s="85"/>
    </row>
    <row r="55" spans="1:26" ht="20.25" customHeight="1">
      <c r="A55" s="164" t="s">
        <v>244</v>
      </c>
      <c r="B55" s="149" t="s">
        <v>210</v>
      </c>
      <c r="C55" s="165" t="s">
        <v>195</v>
      </c>
      <c r="D55" s="137" t="s">
        <v>241</v>
      </c>
      <c r="E55" s="137" t="s">
        <v>475</v>
      </c>
      <c r="F55" s="90" t="s">
        <v>464</v>
      </c>
      <c r="G55" s="90" t="s">
        <v>211</v>
      </c>
      <c r="H55" s="120">
        <v>124</v>
      </c>
      <c r="I55" s="120">
        <v>123.993</v>
      </c>
      <c r="J55" s="292">
        <f t="shared" si="0"/>
        <v>0.9999435483870968</v>
      </c>
      <c r="N55" s="77"/>
      <c r="O55" s="84"/>
      <c r="P55" s="84"/>
      <c r="Q55" s="84"/>
      <c r="R55" s="84"/>
      <c r="S55" s="85"/>
      <c r="T55" s="85"/>
      <c r="U55" s="85"/>
      <c r="V55" s="85"/>
      <c r="W55" s="85"/>
      <c r="X55" s="85"/>
      <c r="Y55" s="85"/>
      <c r="Z55" s="85"/>
    </row>
    <row r="56" spans="1:26" ht="47.25" customHeight="1">
      <c r="A56" s="161" t="s">
        <v>169</v>
      </c>
      <c r="B56" s="140" t="s">
        <v>343</v>
      </c>
      <c r="C56" s="162" t="s">
        <v>195</v>
      </c>
      <c r="D56" s="147" t="s">
        <v>241</v>
      </c>
      <c r="E56" s="147" t="s">
        <v>476</v>
      </c>
      <c r="F56" s="147"/>
      <c r="G56" s="163"/>
      <c r="H56" s="114">
        <f>H57+H61+H70+H75+H76</f>
        <v>5185.8</v>
      </c>
      <c r="I56" s="114">
        <f>I57+I61+I70+I75+I76</f>
        <v>5183.2155299999995</v>
      </c>
      <c r="J56" s="293">
        <f t="shared" si="0"/>
        <v>0.9995016255929653</v>
      </c>
      <c r="N56" s="77"/>
      <c r="O56" s="84"/>
      <c r="P56" s="84"/>
      <c r="Q56" s="84"/>
      <c r="R56" s="84"/>
      <c r="S56" s="85"/>
      <c r="T56" s="85"/>
      <c r="U56" s="85"/>
      <c r="V56" s="85"/>
      <c r="W56" s="85"/>
      <c r="X56" s="85"/>
      <c r="Y56" s="85"/>
      <c r="Z56" s="85"/>
    </row>
    <row r="57" spans="1:26" ht="18" customHeight="1">
      <c r="A57" s="148" t="s">
        <v>245</v>
      </c>
      <c r="B57" s="149" t="s">
        <v>203</v>
      </c>
      <c r="C57" s="165" t="s">
        <v>195</v>
      </c>
      <c r="D57" s="137" t="s">
        <v>241</v>
      </c>
      <c r="E57" s="137" t="s">
        <v>476</v>
      </c>
      <c r="F57" s="137" t="s">
        <v>204</v>
      </c>
      <c r="G57" s="137" t="s">
        <v>205</v>
      </c>
      <c r="H57" s="120">
        <v>3775.6</v>
      </c>
      <c r="I57" s="120">
        <f>I58+I59+I60</f>
        <v>3775.4671</v>
      </c>
      <c r="J57" s="292">
        <f t="shared" si="0"/>
        <v>0.9999648002966416</v>
      </c>
      <c r="N57" s="77"/>
      <c r="O57" s="84"/>
      <c r="P57" s="84"/>
      <c r="Q57" s="84"/>
      <c r="R57" s="84"/>
      <c r="S57" s="85"/>
      <c r="T57" s="85"/>
      <c r="U57" s="85"/>
      <c r="V57" s="85"/>
      <c r="W57" s="85"/>
      <c r="X57" s="85"/>
      <c r="Y57" s="85"/>
      <c r="Z57" s="85"/>
    </row>
    <row r="58" spans="1:26" ht="14.25" customHeight="1">
      <c r="A58" s="148" t="s">
        <v>246</v>
      </c>
      <c r="B58" s="149" t="s">
        <v>207</v>
      </c>
      <c r="C58" s="165" t="s">
        <v>195</v>
      </c>
      <c r="D58" s="137" t="s">
        <v>241</v>
      </c>
      <c r="E58" s="137" t="s">
        <v>476</v>
      </c>
      <c r="F58" s="137" t="s">
        <v>204</v>
      </c>
      <c r="G58" s="137" t="s">
        <v>208</v>
      </c>
      <c r="H58" s="120">
        <v>2914.2</v>
      </c>
      <c r="I58" s="120">
        <v>2914.09372</v>
      </c>
      <c r="J58" s="292">
        <f t="shared" si="0"/>
        <v>0.9999635302999108</v>
      </c>
      <c r="N58" s="77"/>
      <c r="O58" s="84"/>
      <c r="P58" s="84"/>
      <c r="Q58" s="84"/>
      <c r="R58" s="84"/>
      <c r="S58" s="85"/>
      <c r="T58" s="85"/>
      <c r="U58" s="85"/>
      <c r="V58" s="85"/>
      <c r="W58" s="85"/>
      <c r="X58" s="85"/>
      <c r="Y58" s="85"/>
      <c r="Z58" s="85"/>
    </row>
    <row r="59" spans="1:26" ht="14.25" customHeight="1">
      <c r="A59" s="148" t="s">
        <v>247</v>
      </c>
      <c r="B59" s="149" t="s">
        <v>210</v>
      </c>
      <c r="C59" s="165" t="s">
        <v>195</v>
      </c>
      <c r="D59" s="90" t="s">
        <v>241</v>
      </c>
      <c r="E59" s="137" t="s">
        <v>476</v>
      </c>
      <c r="F59" s="137" t="s">
        <v>464</v>
      </c>
      <c r="G59" s="137" t="s">
        <v>211</v>
      </c>
      <c r="H59" s="120">
        <v>860.7</v>
      </c>
      <c r="I59" s="120">
        <v>860.68838</v>
      </c>
      <c r="J59" s="292">
        <f t="shared" si="0"/>
        <v>0.9999864993609853</v>
      </c>
      <c r="N59" s="77"/>
      <c r="O59" s="84"/>
      <c r="P59" s="84"/>
      <c r="Q59" s="84"/>
      <c r="R59" s="84"/>
      <c r="S59" s="85"/>
      <c r="T59" s="85"/>
      <c r="U59" s="85"/>
      <c r="V59" s="85"/>
      <c r="W59" s="85"/>
      <c r="X59" s="85"/>
      <c r="Y59" s="85"/>
      <c r="Z59" s="85"/>
    </row>
    <row r="60" spans="1:26" ht="16.5" customHeight="1">
      <c r="A60" s="148" t="s">
        <v>344</v>
      </c>
      <c r="B60" s="149" t="s">
        <v>313</v>
      </c>
      <c r="C60" s="165" t="s">
        <v>195</v>
      </c>
      <c r="D60" s="90" t="s">
        <v>241</v>
      </c>
      <c r="E60" s="137" t="s">
        <v>476</v>
      </c>
      <c r="F60" s="137" t="s">
        <v>335</v>
      </c>
      <c r="G60" s="137" t="s">
        <v>314</v>
      </c>
      <c r="H60" s="120">
        <v>0.7</v>
      </c>
      <c r="I60" s="120">
        <v>0.685</v>
      </c>
      <c r="J60" s="292">
        <f t="shared" si="0"/>
        <v>0.9785714285714288</v>
      </c>
      <c r="N60" s="77"/>
      <c r="O60" s="84"/>
      <c r="P60" s="84"/>
      <c r="Q60" s="84"/>
      <c r="R60" s="84"/>
      <c r="S60" s="85"/>
      <c r="T60" s="85"/>
      <c r="U60" s="85"/>
      <c r="V60" s="85"/>
      <c r="W60" s="85"/>
      <c r="X60" s="85"/>
      <c r="Y60" s="85"/>
      <c r="Z60" s="85"/>
    </row>
    <row r="61" spans="1:26" ht="22.5" customHeight="1">
      <c r="A61" s="148" t="s">
        <v>345</v>
      </c>
      <c r="B61" s="149" t="s">
        <v>215</v>
      </c>
      <c r="C61" s="165" t="s">
        <v>195</v>
      </c>
      <c r="D61" s="90" t="s">
        <v>241</v>
      </c>
      <c r="E61" s="137" t="s">
        <v>476</v>
      </c>
      <c r="F61" s="137" t="s">
        <v>248</v>
      </c>
      <c r="G61" s="137" t="s">
        <v>216</v>
      </c>
      <c r="H61" s="120">
        <f>SUM(H62:H69)</f>
        <v>839.4</v>
      </c>
      <c r="I61" s="120">
        <f>SUM(I62:I69)</f>
        <v>838.0354300000001</v>
      </c>
      <c r="J61" s="292">
        <f t="shared" si="0"/>
        <v>0.9983743507267098</v>
      </c>
      <c r="N61" s="77"/>
      <c r="O61" s="84"/>
      <c r="P61" s="84"/>
      <c r="Q61" s="84"/>
      <c r="R61" s="84"/>
      <c r="S61" s="85"/>
      <c r="T61" s="85"/>
      <c r="U61" s="85"/>
      <c r="V61" s="85"/>
      <c r="W61" s="85"/>
      <c r="X61" s="85"/>
      <c r="Y61" s="85"/>
      <c r="Z61" s="85"/>
    </row>
    <row r="62" spans="1:26" ht="19.5" customHeight="1">
      <c r="A62" s="148" t="s">
        <v>346</v>
      </c>
      <c r="B62" s="149" t="s">
        <v>224</v>
      </c>
      <c r="C62" s="165" t="s">
        <v>195</v>
      </c>
      <c r="D62" s="90" t="s">
        <v>241</v>
      </c>
      <c r="E62" s="137" t="s">
        <v>476</v>
      </c>
      <c r="F62" s="137" t="s">
        <v>225</v>
      </c>
      <c r="G62" s="137" t="s">
        <v>226</v>
      </c>
      <c r="H62" s="120">
        <v>83.2</v>
      </c>
      <c r="I62" s="120">
        <f>82.48353+0.4</f>
        <v>82.88353000000001</v>
      </c>
      <c r="J62" s="292">
        <f t="shared" si="0"/>
        <v>0.9961962740384616</v>
      </c>
      <c r="N62" s="77"/>
      <c r="O62" s="82"/>
      <c r="P62" s="82"/>
      <c r="Q62" s="82"/>
      <c r="R62" s="82"/>
      <c r="S62" s="85"/>
      <c r="T62" s="85"/>
      <c r="U62" s="85"/>
      <c r="V62" s="85"/>
      <c r="W62" s="85"/>
      <c r="X62" s="85"/>
      <c r="Y62" s="85"/>
      <c r="Z62" s="85"/>
    </row>
    <row r="63" spans="1:26" s="78" customFormat="1" ht="18" customHeight="1">
      <c r="A63" s="148" t="s">
        <v>347</v>
      </c>
      <c r="B63" s="149" t="s">
        <v>224</v>
      </c>
      <c r="C63" s="165" t="s">
        <v>195</v>
      </c>
      <c r="D63" s="90" t="s">
        <v>241</v>
      </c>
      <c r="E63" s="137" t="s">
        <v>476</v>
      </c>
      <c r="F63" s="137" t="s">
        <v>228</v>
      </c>
      <c r="G63" s="137" t="s">
        <v>226</v>
      </c>
      <c r="H63" s="120">
        <v>6</v>
      </c>
      <c r="I63" s="120">
        <v>5.9865</v>
      </c>
      <c r="J63" s="292">
        <f t="shared" si="0"/>
        <v>0.99775</v>
      </c>
      <c r="O63" s="84"/>
      <c r="P63" s="84"/>
      <c r="Q63" s="84"/>
      <c r="R63" s="84"/>
      <c r="S63" s="89"/>
      <c r="T63" s="89"/>
      <c r="U63" s="89"/>
      <c r="V63" s="89"/>
      <c r="W63" s="89"/>
      <c r="X63" s="89"/>
      <c r="Y63" s="89"/>
      <c r="Z63" s="89"/>
    </row>
    <row r="64" spans="1:26" s="78" customFormat="1" ht="14.25" customHeight="1">
      <c r="A64" s="148" t="s">
        <v>348</v>
      </c>
      <c r="B64" s="149" t="s">
        <v>249</v>
      </c>
      <c r="C64" s="165" t="s">
        <v>195</v>
      </c>
      <c r="D64" s="90" t="s">
        <v>241</v>
      </c>
      <c r="E64" s="137" t="s">
        <v>476</v>
      </c>
      <c r="F64" s="137" t="s">
        <v>228</v>
      </c>
      <c r="G64" s="137" t="s">
        <v>250</v>
      </c>
      <c r="H64" s="120">
        <v>16.2</v>
      </c>
      <c r="I64" s="120">
        <v>16.14</v>
      </c>
      <c r="J64" s="292">
        <f t="shared" si="0"/>
        <v>0.9962962962962963</v>
      </c>
      <c r="O64" s="84"/>
      <c r="P64" s="84"/>
      <c r="Q64" s="84"/>
      <c r="R64" s="84"/>
      <c r="S64" s="89"/>
      <c r="T64" s="89"/>
      <c r="U64" s="89"/>
      <c r="V64" s="89"/>
      <c r="W64" s="89"/>
      <c r="X64" s="89"/>
      <c r="Y64" s="89"/>
      <c r="Z64" s="89"/>
    </row>
    <row r="65" spans="1:26" s="78" customFormat="1" ht="15.75" customHeight="1">
      <c r="A65" s="148" t="s">
        <v>349</v>
      </c>
      <c r="B65" s="149" t="s">
        <v>251</v>
      </c>
      <c r="C65" s="165" t="s">
        <v>195</v>
      </c>
      <c r="D65" s="90" t="s">
        <v>241</v>
      </c>
      <c r="E65" s="137" t="s">
        <v>476</v>
      </c>
      <c r="F65" s="137" t="s">
        <v>228</v>
      </c>
      <c r="G65" s="137" t="s">
        <v>252</v>
      </c>
      <c r="H65" s="120">
        <v>142.7</v>
      </c>
      <c r="I65" s="120">
        <v>141.89927</v>
      </c>
      <c r="J65" s="292">
        <f t="shared" si="0"/>
        <v>0.9943887175893483</v>
      </c>
      <c r="O65" s="82"/>
      <c r="P65" s="82"/>
      <c r="Q65" s="82"/>
      <c r="R65" s="82"/>
      <c r="S65" s="89"/>
      <c r="T65" s="89"/>
      <c r="U65" s="89"/>
      <c r="V65" s="89"/>
      <c r="W65" s="89"/>
      <c r="X65" s="89"/>
      <c r="Y65" s="89"/>
      <c r="Z65" s="89"/>
    </row>
    <row r="66" spans="1:26" s="78" customFormat="1" ht="17.25" customHeight="1">
      <c r="A66" s="148" t="s">
        <v>350</v>
      </c>
      <c r="B66" s="149" t="s">
        <v>227</v>
      </c>
      <c r="C66" s="165" t="s">
        <v>195</v>
      </c>
      <c r="D66" s="90" t="s">
        <v>241</v>
      </c>
      <c r="E66" s="137" t="s">
        <v>476</v>
      </c>
      <c r="F66" s="137" t="s">
        <v>225</v>
      </c>
      <c r="G66" s="137" t="s">
        <v>229</v>
      </c>
      <c r="H66" s="120">
        <v>35.8</v>
      </c>
      <c r="I66" s="120">
        <v>35.75</v>
      </c>
      <c r="J66" s="292">
        <f t="shared" si="0"/>
        <v>0.9986033519553074</v>
      </c>
      <c r="O66" s="82"/>
      <c r="P66" s="82"/>
      <c r="Q66" s="82"/>
      <c r="R66" s="82"/>
      <c r="S66" s="89"/>
      <c r="T66" s="89"/>
      <c r="U66" s="89"/>
      <c r="V66" s="89"/>
      <c r="W66" s="89"/>
      <c r="X66" s="89"/>
      <c r="Y66" s="89"/>
      <c r="Z66" s="89"/>
    </row>
    <row r="67" spans="1:26" s="78" customFormat="1" ht="19.5" customHeight="1">
      <c r="A67" s="148" t="s">
        <v>351</v>
      </c>
      <c r="B67" s="149" t="s">
        <v>227</v>
      </c>
      <c r="C67" s="165" t="s">
        <v>195</v>
      </c>
      <c r="D67" s="90" t="s">
        <v>241</v>
      </c>
      <c r="E67" s="137" t="s">
        <v>476</v>
      </c>
      <c r="F67" s="137" t="s">
        <v>228</v>
      </c>
      <c r="G67" s="137" t="s">
        <v>229</v>
      </c>
      <c r="H67" s="120">
        <v>115.2</v>
      </c>
      <c r="I67" s="120">
        <v>115.17659</v>
      </c>
      <c r="J67" s="289">
        <f t="shared" si="0"/>
        <v>0.9997967881944445</v>
      </c>
      <c r="O67" s="84"/>
      <c r="P67" s="84"/>
      <c r="Q67" s="84"/>
      <c r="R67" s="84"/>
      <c r="S67" s="89"/>
      <c r="T67" s="89"/>
      <c r="U67" s="89"/>
      <c r="V67" s="89"/>
      <c r="W67" s="89"/>
      <c r="X67" s="89"/>
      <c r="Y67" s="89"/>
      <c r="Z67" s="89"/>
    </row>
    <row r="68" spans="1:26" s="78" customFormat="1" ht="18.75" customHeight="1">
      <c r="A68" s="148" t="s">
        <v>352</v>
      </c>
      <c r="B68" s="149" t="s">
        <v>230</v>
      </c>
      <c r="C68" s="165" t="s">
        <v>195</v>
      </c>
      <c r="D68" s="90" t="s">
        <v>241</v>
      </c>
      <c r="E68" s="137" t="s">
        <v>476</v>
      </c>
      <c r="F68" s="137" t="s">
        <v>225</v>
      </c>
      <c r="G68" s="137" t="s">
        <v>219</v>
      </c>
      <c r="H68" s="120">
        <v>76.5</v>
      </c>
      <c r="I68" s="120">
        <v>76.46154</v>
      </c>
      <c r="J68" s="289">
        <f t="shared" si="0"/>
        <v>0.9994972549019607</v>
      </c>
      <c r="O68" s="84"/>
      <c r="P68" s="84"/>
      <c r="Q68" s="84"/>
      <c r="R68" s="84"/>
      <c r="S68" s="89"/>
      <c r="T68" s="89"/>
      <c r="U68" s="89"/>
      <c r="V68" s="89"/>
      <c r="W68" s="89"/>
      <c r="X68" s="89"/>
      <c r="Y68" s="89"/>
      <c r="Z68" s="89"/>
    </row>
    <row r="69" spans="1:26" s="78" customFormat="1" ht="18.75" customHeight="1">
      <c r="A69" s="148" t="s">
        <v>353</v>
      </c>
      <c r="B69" s="149" t="s">
        <v>230</v>
      </c>
      <c r="C69" s="165" t="s">
        <v>195</v>
      </c>
      <c r="D69" s="90" t="s">
        <v>241</v>
      </c>
      <c r="E69" s="137" t="s">
        <v>476</v>
      </c>
      <c r="F69" s="137" t="s">
        <v>228</v>
      </c>
      <c r="G69" s="137" t="s">
        <v>219</v>
      </c>
      <c r="H69" s="120">
        <v>363.8</v>
      </c>
      <c r="I69" s="120">
        <v>363.738</v>
      </c>
      <c r="J69" s="289">
        <f t="shared" si="0"/>
        <v>0.9998295766904892</v>
      </c>
      <c r="O69" s="84"/>
      <c r="P69" s="84"/>
      <c r="Q69" s="84"/>
      <c r="R69" s="84"/>
      <c r="S69" s="89"/>
      <c r="T69" s="89"/>
      <c r="U69" s="89"/>
      <c r="V69" s="89"/>
      <c r="W69" s="89"/>
      <c r="X69" s="89"/>
      <c r="Y69" s="89"/>
      <c r="Z69" s="89"/>
    </row>
    <row r="70" spans="1:26" s="78" customFormat="1" ht="21.75" customHeight="1">
      <c r="A70" s="148" t="s">
        <v>354</v>
      </c>
      <c r="B70" s="149" t="s">
        <v>234</v>
      </c>
      <c r="C70" s="165" t="s">
        <v>195</v>
      </c>
      <c r="D70" s="90" t="s">
        <v>241</v>
      </c>
      <c r="E70" s="137" t="s">
        <v>476</v>
      </c>
      <c r="F70" s="137" t="s">
        <v>248</v>
      </c>
      <c r="G70" s="137" t="s">
        <v>14</v>
      </c>
      <c r="H70" s="120">
        <v>554.6</v>
      </c>
      <c r="I70" s="120">
        <f>SUM(I71:I74)</f>
        <v>553.938</v>
      </c>
      <c r="J70" s="289">
        <f t="shared" si="0"/>
        <v>0.9988063469166967</v>
      </c>
      <c r="O70" s="84"/>
      <c r="P70" s="84"/>
      <c r="Q70" s="84"/>
      <c r="R70" s="84"/>
      <c r="S70" s="89"/>
      <c r="T70" s="89"/>
      <c r="U70" s="89"/>
      <c r="V70" s="89"/>
      <c r="W70" s="89"/>
      <c r="X70" s="89"/>
      <c r="Y70" s="89"/>
      <c r="Z70" s="89"/>
    </row>
    <row r="71" spans="1:26" s="78" customFormat="1" ht="21.75" customHeight="1">
      <c r="A71" s="148" t="s">
        <v>477</v>
      </c>
      <c r="B71" s="149" t="s">
        <v>235</v>
      </c>
      <c r="C71" s="165" t="s">
        <v>195</v>
      </c>
      <c r="D71" s="90" t="s">
        <v>241</v>
      </c>
      <c r="E71" s="137" t="s">
        <v>476</v>
      </c>
      <c r="F71" s="137" t="s">
        <v>225</v>
      </c>
      <c r="G71" s="137" t="s">
        <v>236</v>
      </c>
      <c r="H71" s="120">
        <v>335.3</v>
      </c>
      <c r="I71" s="120">
        <v>335.208</v>
      </c>
      <c r="J71" s="289">
        <f t="shared" si="0"/>
        <v>0.9997256188487922</v>
      </c>
      <c r="O71" s="84"/>
      <c r="P71" s="84"/>
      <c r="Q71" s="84"/>
      <c r="R71" s="84"/>
      <c r="S71" s="89"/>
      <c r="T71" s="89"/>
      <c r="U71" s="89"/>
      <c r="V71" s="89"/>
      <c r="W71" s="89"/>
      <c r="X71" s="89"/>
      <c r="Y71" s="89"/>
      <c r="Z71" s="89"/>
    </row>
    <row r="72" spans="1:26" s="78" customFormat="1" ht="21.75" customHeight="1">
      <c r="A72" s="148" t="s">
        <v>478</v>
      </c>
      <c r="B72" s="149" t="s">
        <v>235</v>
      </c>
      <c r="C72" s="165" t="s">
        <v>195</v>
      </c>
      <c r="D72" s="90" t="s">
        <v>241</v>
      </c>
      <c r="E72" s="137" t="s">
        <v>476</v>
      </c>
      <c r="F72" s="137" t="s">
        <v>228</v>
      </c>
      <c r="G72" s="137" t="s">
        <v>236</v>
      </c>
      <c r="H72" s="120">
        <v>88.6</v>
      </c>
      <c r="I72" s="120">
        <v>88.566</v>
      </c>
      <c r="J72" s="289">
        <f t="shared" si="0"/>
        <v>0.9996162528216705</v>
      </c>
      <c r="O72" s="84"/>
      <c r="P72" s="84"/>
      <c r="Q72" s="84"/>
      <c r="R72" s="84"/>
      <c r="S72" s="89"/>
      <c r="T72" s="89"/>
      <c r="U72" s="89"/>
      <c r="V72" s="89"/>
      <c r="W72" s="89"/>
      <c r="X72" s="89"/>
      <c r="Y72" s="89"/>
      <c r="Z72" s="89"/>
    </row>
    <row r="73" spans="1:26" s="78" customFormat="1" ht="21" customHeight="1">
      <c r="A73" s="148" t="s">
        <v>479</v>
      </c>
      <c r="B73" s="149" t="s">
        <v>237</v>
      </c>
      <c r="C73" s="165" t="s">
        <v>195</v>
      </c>
      <c r="D73" s="90" t="s">
        <v>241</v>
      </c>
      <c r="E73" s="137" t="s">
        <v>476</v>
      </c>
      <c r="F73" s="137" t="s">
        <v>225</v>
      </c>
      <c r="G73" s="137" t="s">
        <v>238</v>
      </c>
      <c r="H73" s="120">
        <v>119.10000000000001</v>
      </c>
      <c r="I73" s="120">
        <f>119.049-0.4</f>
        <v>118.649</v>
      </c>
      <c r="J73" s="289">
        <f t="shared" si="0"/>
        <v>0.9962132661628883</v>
      </c>
      <c r="O73" s="84"/>
      <c r="P73" s="84"/>
      <c r="Q73" s="84"/>
      <c r="R73" s="84"/>
      <c r="S73" s="89"/>
      <c r="T73" s="89"/>
      <c r="U73" s="89"/>
      <c r="V73" s="89"/>
      <c r="W73" s="89"/>
      <c r="X73" s="89"/>
      <c r="Y73" s="89"/>
      <c r="Z73" s="89"/>
    </row>
    <row r="74" spans="1:26" s="78" customFormat="1" ht="19.5" customHeight="1">
      <c r="A74" s="148" t="s">
        <v>480</v>
      </c>
      <c r="B74" s="149" t="s">
        <v>237</v>
      </c>
      <c r="C74" s="165" t="s">
        <v>195</v>
      </c>
      <c r="D74" s="90" t="s">
        <v>241</v>
      </c>
      <c r="E74" s="137" t="s">
        <v>476</v>
      </c>
      <c r="F74" s="137" t="s">
        <v>228</v>
      </c>
      <c r="G74" s="137" t="s">
        <v>238</v>
      </c>
      <c r="H74" s="120">
        <v>11.6</v>
      </c>
      <c r="I74" s="120">
        <v>11.515</v>
      </c>
      <c r="J74" s="289">
        <f t="shared" si="0"/>
        <v>0.9926724137931036</v>
      </c>
      <c r="O74" s="84"/>
      <c r="P74" s="84"/>
      <c r="Q74" s="84"/>
      <c r="R74" s="84"/>
      <c r="S74" s="89"/>
      <c r="T74" s="89"/>
      <c r="U74" s="89"/>
      <c r="V74" s="89"/>
      <c r="W74" s="89"/>
      <c r="X74" s="89"/>
      <c r="Y74" s="89"/>
      <c r="Z74" s="89"/>
    </row>
    <row r="75" spans="1:26" s="78" customFormat="1" ht="17.25" customHeight="1">
      <c r="A75" s="148" t="s">
        <v>355</v>
      </c>
      <c r="B75" s="149" t="s">
        <v>231</v>
      </c>
      <c r="C75" s="137" t="s">
        <v>195</v>
      </c>
      <c r="D75" s="137" t="s">
        <v>241</v>
      </c>
      <c r="E75" s="137" t="s">
        <v>476</v>
      </c>
      <c r="F75" s="137" t="s">
        <v>253</v>
      </c>
      <c r="G75" s="137" t="s">
        <v>233</v>
      </c>
      <c r="H75" s="120">
        <v>14</v>
      </c>
      <c r="I75" s="120">
        <v>13.625</v>
      </c>
      <c r="J75" s="289">
        <f t="shared" si="0"/>
        <v>0.9732142857142857</v>
      </c>
      <c r="O75" s="84"/>
      <c r="P75" s="84"/>
      <c r="Q75" s="84"/>
      <c r="R75" s="84"/>
      <c r="S75" s="89"/>
      <c r="T75" s="89"/>
      <c r="U75" s="89"/>
      <c r="V75" s="89"/>
      <c r="W75" s="89"/>
      <c r="X75" s="89"/>
      <c r="Y75" s="89"/>
      <c r="Z75" s="89"/>
    </row>
    <row r="76" spans="1:26" s="78" customFormat="1" ht="21" customHeight="1">
      <c r="A76" s="148" t="s">
        <v>481</v>
      </c>
      <c r="B76" s="149" t="s">
        <v>231</v>
      </c>
      <c r="C76" s="137" t="s">
        <v>195</v>
      </c>
      <c r="D76" s="137" t="s">
        <v>241</v>
      </c>
      <c r="E76" s="137" t="s">
        <v>476</v>
      </c>
      <c r="F76" s="137" t="s">
        <v>232</v>
      </c>
      <c r="G76" s="137" t="s">
        <v>233</v>
      </c>
      <c r="H76" s="120">
        <v>2.2</v>
      </c>
      <c r="I76" s="120">
        <v>2.15</v>
      </c>
      <c r="J76" s="289">
        <f t="shared" si="0"/>
        <v>0.9772727272727272</v>
      </c>
      <c r="O76" s="84"/>
      <c r="P76" s="84"/>
      <c r="Q76" s="84"/>
      <c r="R76" s="84"/>
      <c r="S76" s="89"/>
      <c r="T76" s="89"/>
      <c r="U76" s="89"/>
      <c r="V76" s="89"/>
      <c r="W76" s="89"/>
      <c r="X76" s="89"/>
      <c r="Y76" s="89"/>
      <c r="Z76" s="89"/>
    </row>
    <row r="77" spans="1:26" s="78" customFormat="1" ht="49.5" customHeight="1">
      <c r="A77" s="161" t="s">
        <v>254</v>
      </c>
      <c r="B77" s="140" t="s">
        <v>255</v>
      </c>
      <c r="C77" s="162"/>
      <c r="D77" s="162" t="s">
        <v>241</v>
      </c>
      <c r="E77" s="147" t="s">
        <v>482</v>
      </c>
      <c r="F77" s="137"/>
      <c r="G77" s="163"/>
      <c r="H77" s="114">
        <v>0</v>
      </c>
      <c r="I77" s="114">
        <v>0</v>
      </c>
      <c r="J77" s="288">
        <v>0</v>
      </c>
      <c r="O77" s="84"/>
      <c r="P77" s="84"/>
      <c r="Q77" s="84"/>
      <c r="R77" s="84"/>
      <c r="S77" s="89"/>
      <c r="T77" s="89"/>
      <c r="U77" s="89"/>
      <c r="V77" s="89"/>
      <c r="W77" s="89"/>
      <c r="X77" s="89"/>
      <c r="Y77" s="89"/>
      <c r="Z77" s="89"/>
    </row>
    <row r="78" spans="1:26" s="78" customFormat="1" ht="18" customHeight="1">
      <c r="A78" s="148" t="s">
        <v>256</v>
      </c>
      <c r="B78" s="149" t="s">
        <v>234</v>
      </c>
      <c r="C78" s="165" t="s">
        <v>195</v>
      </c>
      <c r="D78" s="137" t="s">
        <v>241</v>
      </c>
      <c r="E78" s="137" t="s">
        <v>482</v>
      </c>
      <c r="F78" s="137" t="s">
        <v>356</v>
      </c>
      <c r="G78" s="137" t="s">
        <v>14</v>
      </c>
      <c r="H78" s="120">
        <v>0</v>
      </c>
      <c r="I78" s="120">
        <v>0</v>
      </c>
      <c r="J78" s="289">
        <v>0</v>
      </c>
      <c r="O78" s="84"/>
      <c r="P78" s="84"/>
      <c r="Q78" s="84"/>
      <c r="R78" s="84"/>
      <c r="S78" s="89"/>
      <c r="T78" s="89"/>
      <c r="U78" s="89"/>
      <c r="V78" s="89"/>
      <c r="W78" s="89"/>
      <c r="X78" s="89"/>
      <c r="Y78" s="89"/>
      <c r="Z78" s="89"/>
    </row>
    <row r="79" spans="1:26" s="78" customFormat="1" ht="18" customHeight="1">
      <c r="A79" s="148" t="s">
        <v>257</v>
      </c>
      <c r="B79" s="149" t="s">
        <v>237</v>
      </c>
      <c r="C79" s="165" t="s">
        <v>195</v>
      </c>
      <c r="D79" s="137" t="s">
        <v>241</v>
      </c>
      <c r="E79" s="137" t="s">
        <v>482</v>
      </c>
      <c r="F79" s="137" t="s">
        <v>228</v>
      </c>
      <c r="G79" s="137" t="s">
        <v>238</v>
      </c>
      <c r="H79" s="120">
        <v>0</v>
      </c>
      <c r="I79" s="120">
        <v>0</v>
      </c>
      <c r="J79" s="289">
        <v>0</v>
      </c>
      <c r="O79" s="84"/>
      <c r="P79" s="84"/>
      <c r="Q79" s="84"/>
      <c r="R79" s="84"/>
      <c r="S79" s="89"/>
      <c r="T79" s="89"/>
      <c r="U79" s="89"/>
      <c r="V79" s="89"/>
      <c r="W79" s="89"/>
      <c r="X79" s="89"/>
      <c r="Y79" s="89"/>
      <c r="Z79" s="89"/>
    </row>
    <row r="80" spans="1:26" s="78" customFormat="1" ht="73.5" customHeight="1">
      <c r="A80" s="161" t="s">
        <v>483</v>
      </c>
      <c r="B80" s="140" t="s">
        <v>484</v>
      </c>
      <c r="C80" s="147" t="s">
        <v>195</v>
      </c>
      <c r="D80" s="147" t="s">
        <v>241</v>
      </c>
      <c r="E80" s="147" t="s">
        <v>485</v>
      </c>
      <c r="F80" s="137"/>
      <c r="G80" s="137"/>
      <c r="H80" s="114">
        <v>730.7</v>
      </c>
      <c r="I80" s="114">
        <f>I81+I85+I89</f>
        <v>637.73293</v>
      </c>
      <c r="J80" s="288">
        <f aca="true" t="shared" si="1" ref="J80:J143">I80/H80</f>
        <v>0.8727698508279731</v>
      </c>
      <c r="O80" s="84"/>
      <c r="P80" s="84"/>
      <c r="Q80" s="84"/>
      <c r="R80" s="84"/>
      <c r="S80" s="89"/>
      <c r="T80" s="89"/>
      <c r="U80" s="89"/>
      <c r="V80" s="89"/>
      <c r="W80" s="89"/>
      <c r="X80" s="89"/>
      <c r="Y80" s="89"/>
      <c r="Z80" s="89"/>
    </row>
    <row r="81" spans="1:26" s="78" customFormat="1" ht="21" customHeight="1">
      <c r="A81" s="148" t="s">
        <v>486</v>
      </c>
      <c r="B81" s="149" t="s">
        <v>203</v>
      </c>
      <c r="C81" s="137" t="s">
        <v>195</v>
      </c>
      <c r="D81" s="137" t="s">
        <v>241</v>
      </c>
      <c r="E81" s="137" t="s">
        <v>485</v>
      </c>
      <c r="F81" s="137" t="s">
        <v>204</v>
      </c>
      <c r="G81" s="137" t="s">
        <v>205</v>
      </c>
      <c r="H81" s="120">
        <v>677.9</v>
      </c>
      <c r="I81" s="120">
        <f>SUM(I82:I84)</f>
        <v>586.09293</v>
      </c>
      <c r="J81" s="289">
        <f t="shared" si="1"/>
        <v>0.8645713674583273</v>
      </c>
      <c r="O81" s="84"/>
      <c r="P81" s="84"/>
      <c r="Q81" s="84"/>
      <c r="R81" s="84"/>
      <c r="S81" s="89"/>
      <c r="T81" s="89"/>
      <c r="U81" s="89"/>
      <c r="V81" s="89"/>
      <c r="W81" s="89"/>
      <c r="X81" s="89"/>
      <c r="Y81" s="89"/>
      <c r="Z81" s="89"/>
    </row>
    <row r="82" spans="1:26" s="78" customFormat="1" ht="18" customHeight="1">
      <c r="A82" s="148" t="s">
        <v>487</v>
      </c>
      <c r="B82" s="149" t="s">
        <v>207</v>
      </c>
      <c r="C82" s="137" t="s">
        <v>195</v>
      </c>
      <c r="D82" s="137" t="s">
        <v>241</v>
      </c>
      <c r="E82" s="137" t="s">
        <v>485</v>
      </c>
      <c r="F82" s="137" t="s">
        <v>204</v>
      </c>
      <c r="G82" s="137" t="s">
        <v>208</v>
      </c>
      <c r="H82" s="120">
        <v>518.2</v>
      </c>
      <c r="I82" s="120">
        <v>454.51521</v>
      </c>
      <c r="J82" s="289">
        <f t="shared" si="1"/>
        <v>0.8771038402161327</v>
      </c>
      <c r="O82" s="84"/>
      <c r="P82" s="84"/>
      <c r="Q82" s="84"/>
      <c r="R82" s="84"/>
      <c r="S82" s="89"/>
      <c r="T82" s="89"/>
      <c r="U82" s="89"/>
      <c r="V82" s="89"/>
      <c r="W82" s="89"/>
      <c r="X82" s="89"/>
      <c r="Y82" s="89"/>
      <c r="Z82" s="89"/>
    </row>
    <row r="83" spans="1:26" s="78" customFormat="1" ht="18" customHeight="1">
      <c r="A83" s="148" t="s">
        <v>488</v>
      </c>
      <c r="B83" s="149" t="s">
        <v>313</v>
      </c>
      <c r="C83" s="165" t="s">
        <v>195</v>
      </c>
      <c r="D83" s="90" t="s">
        <v>241</v>
      </c>
      <c r="E83" s="137" t="s">
        <v>485</v>
      </c>
      <c r="F83" s="137" t="s">
        <v>335</v>
      </c>
      <c r="G83" s="137" t="s">
        <v>314</v>
      </c>
      <c r="H83" s="120">
        <v>0.1</v>
      </c>
      <c r="I83" s="120">
        <v>0.05172</v>
      </c>
      <c r="J83" s="289">
        <f t="shared" si="1"/>
        <v>0.5172</v>
      </c>
      <c r="O83" s="84"/>
      <c r="P83" s="84"/>
      <c r="Q83" s="84"/>
      <c r="R83" s="84"/>
      <c r="S83" s="89"/>
      <c r="T83" s="89"/>
      <c r="U83" s="89"/>
      <c r="V83" s="89"/>
      <c r="W83" s="89"/>
      <c r="X83" s="89"/>
      <c r="Y83" s="89"/>
      <c r="Z83" s="89"/>
    </row>
    <row r="84" spans="1:26" s="78" customFormat="1" ht="21" customHeight="1">
      <c r="A84" s="148" t="s">
        <v>489</v>
      </c>
      <c r="B84" s="149" t="s">
        <v>210</v>
      </c>
      <c r="C84" s="137" t="s">
        <v>195</v>
      </c>
      <c r="D84" s="137" t="s">
        <v>241</v>
      </c>
      <c r="E84" s="137" t="s">
        <v>485</v>
      </c>
      <c r="F84" s="137" t="s">
        <v>464</v>
      </c>
      <c r="G84" s="137" t="s">
        <v>211</v>
      </c>
      <c r="H84" s="120">
        <v>159.6</v>
      </c>
      <c r="I84" s="120">
        <v>131.526</v>
      </c>
      <c r="J84" s="289">
        <f t="shared" si="1"/>
        <v>0.8240977443609023</v>
      </c>
      <c r="O84" s="84"/>
      <c r="P84" s="84"/>
      <c r="Q84" s="84"/>
      <c r="R84" s="84"/>
      <c r="S84" s="89"/>
      <c r="T84" s="89"/>
      <c r="U84" s="89"/>
      <c r="V84" s="89"/>
      <c r="W84" s="89"/>
      <c r="X84" s="89"/>
      <c r="Y84" s="89"/>
      <c r="Z84" s="89"/>
    </row>
    <row r="85" spans="1:26" s="78" customFormat="1" ht="21" customHeight="1">
      <c r="A85" s="148" t="s">
        <v>490</v>
      </c>
      <c r="B85" s="149" t="s">
        <v>215</v>
      </c>
      <c r="C85" s="137" t="s">
        <v>195</v>
      </c>
      <c r="D85" s="137" t="s">
        <v>241</v>
      </c>
      <c r="E85" s="137" t="s">
        <v>485</v>
      </c>
      <c r="F85" s="137" t="s">
        <v>228</v>
      </c>
      <c r="G85" s="137" t="s">
        <v>216</v>
      </c>
      <c r="H85" s="120">
        <v>52.8</v>
      </c>
      <c r="I85" s="120">
        <f>SUM(I86:I88)</f>
        <v>51.64</v>
      </c>
      <c r="J85" s="289">
        <f t="shared" si="1"/>
        <v>0.9780303030303031</v>
      </c>
      <c r="O85" s="84"/>
      <c r="P85" s="84"/>
      <c r="Q85" s="84"/>
      <c r="R85" s="84"/>
      <c r="S85" s="89"/>
      <c r="T85" s="89"/>
      <c r="U85" s="89"/>
      <c r="V85" s="89"/>
      <c r="W85" s="89"/>
      <c r="X85" s="89"/>
      <c r="Y85" s="89"/>
      <c r="Z85" s="89"/>
    </row>
    <row r="86" spans="1:26" s="78" customFormat="1" ht="21" customHeight="1">
      <c r="A86" s="148" t="s">
        <v>491</v>
      </c>
      <c r="B86" s="149" t="s">
        <v>249</v>
      </c>
      <c r="C86" s="137" t="s">
        <v>195</v>
      </c>
      <c r="D86" s="137" t="s">
        <v>241</v>
      </c>
      <c r="E86" s="137" t="s">
        <v>485</v>
      </c>
      <c r="F86" s="137" t="s">
        <v>228</v>
      </c>
      <c r="G86" s="137" t="s">
        <v>250</v>
      </c>
      <c r="H86" s="120">
        <v>16.2</v>
      </c>
      <c r="I86" s="120">
        <v>16.14</v>
      </c>
      <c r="J86" s="289">
        <f t="shared" si="1"/>
        <v>0.9962962962962963</v>
      </c>
      <c r="O86" s="84"/>
      <c r="P86" s="84"/>
      <c r="Q86" s="84"/>
      <c r="R86" s="84"/>
      <c r="S86" s="89"/>
      <c r="T86" s="89"/>
      <c r="U86" s="89"/>
      <c r="V86" s="89"/>
      <c r="W86" s="89"/>
      <c r="X86" s="89"/>
      <c r="Y86" s="89"/>
      <c r="Z86" s="89"/>
    </row>
    <row r="87" spans="1:26" s="78" customFormat="1" ht="21" customHeight="1">
      <c r="A87" s="148" t="s">
        <v>492</v>
      </c>
      <c r="B87" s="149" t="s">
        <v>227</v>
      </c>
      <c r="C87" s="137" t="s">
        <v>195</v>
      </c>
      <c r="D87" s="137" t="s">
        <v>241</v>
      </c>
      <c r="E87" s="137" t="s">
        <v>485</v>
      </c>
      <c r="F87" s="137" t="s">
        <v>225</v>
      </c>
      <c r="G87" s="137" t="s">
        <v>229</v>
      </c>
      <c r="H87" s="120">
        <v>6.6</v>
      </c>
      <c r="I87" s="120">
        <v>5.5</v>
      </c>
      <c r="J87" s="289">
        <f t="shared" si="1"/>
        <v>0.8333333333333334</v>
      </c>
      <c r="O87" s="84"/>
      <c r="P87" s="84"/>
      <c r="Q87" s="84"/>
      <c r="R87" s="84"/>
      <c r="S87" s="89"/>
      <c r="T87" s="89"/>
      <c r="U87" s="89"/>
      <c r="V87" s="89"/>
      <c r="W87" s="89"/>
      <c r="X87" s="89"/>
      <c r="Y87" s="89"/>
      <c r="Z87" s="89"/>
    </row>
    <row r="88" spans="1:26" s="78" customFormat="1" ht="21" customHeight="1">
      <c r="A88" s="148" t="s">
        <v>493</v>
      </c>
      <c r="B88" s="149" t="s">
        <v>230</v>
      </c>
      <c r="C88" s="137" t="s">
        <v>195</v>
      </c>
      <c r="D88" s="137" t="s">
        <v>241</v>
      </c>
      <c r="E88" s="137" t="s">
        <v>485</v>
      </c>
      <c r="F88" s="137" t="s">
        <v>228</v>
      </c>
      <c r="G88" s="137" t="s">
        <v>219</v>
      </c>
      <c r="H88" s="120">
        <v>30</v>
      </c>
      <c r="I88" s="120">
        <v>30</v>
      </c>
      <c r="J88" s="289">
        <f t="shared" si="1"/>
        <v>1</v>
      </c>
      <c r="P88" s="84"/>
      <c r="Q88" s="84"/>
      <c r="R88" s="84"/>
      <c r="S88" s="89"/>
      <c r="T88" s="89"/>
      <c r="U88" s="89"/>
      <c r="V88" s="89"/>
      <c r="W88" s="89"/>
      <c r="X88" s="89"/>
      <c r="Y88" s="89"/>
      <c r="Z88" s="89"/>
    </row>
    <row r="89" spans="1:26" s="78" customFormat="1" ht="17.25" customHeight="1">
      <c r="A89" s="148" t="s">
        <v>494</v>
      </c>
      <c r="B89" s="149" t="s">
        <v>234</v>
      </c>
      <c r="C89" s="137" t="s">
        <v>195</v>
      </c>
      <c r="D89" s="137" t="s">
        <v>241</v>
      </c>
      <c r="E89" s="137" t="s">
        <v>485</v>
      </c>
      <c r="F89" s="137" t="s">
        <v>248</v>
      </c>
      <c r="G89" s="137" t="s">
        <v>14</v>
      </c>
      <c r="H89" s="120">
        <v>0</v>
      </c>
      <c r="I89" s="120">
        <v>0</v>
      </c>
      <c r="J89" s="289">
        <v>0</v>
      </c>
      <c r="P89" s="84"/>
      <c r="Q89" s="84"/>
      <c r="R89" s="84"/>
      <c r="S89" s="89"/>
      <c r="T89" s="89"/>
      <c r="U89" s="89"/>
      <c r="V89" s="89"/>
      <c r="W89" s="89"/>
      <c r="X89" s="89"/>
      <c r="Y89" s="89"/>
      <c r="Z89" s="89"/>
    </row>
    <row r="90" spans="1:26" s="78" customFormat="1" ht="21" customHeight="1">
      <c r="A90" s="148" t="s">
        <v>495</v>
      </c>
      <c r="B90" s="149" t="s">
        <v>237</v>
      </c>
      <c r="C90" s="137" t="s">
        <v>195</v>
      </c>
      <c r="D90" s="137" t="s">
        <v>241</v>
      </c>
      <c r="E90" s="137" t="s">
        <v>485</v>
      </c>
      <c r="F90" s="166">
        <v>244</v>
      </c>
      <c r="G90" s="166">
        <v>340</v>
      </c>
      <c r="H90" s="120">
        <v>0</v>
      </c>
      <c r="I90" s="120">
        <v>0</v>
      </c>
      <c r="J90" s="289">
        <v>0</v>
      </c>
      <c r="P90" s="84"/>
      <c r="Q90" s="84"/>
      <c r="R90" s="84"/>
      <c r="S90" s="89"/>
      <c r="T90" s="89"/>
      <c r="U90" s="89"/>
      <c r="V90" s="89"/>
      <c r="W90" s="89"/>
      <c r="X90" s="89"/>
      <c r="Y90" s="89"/>
      <c r="Z90" s="89"/>
    </row>
    <row r="91" spans="1:26" s="78" customFormat="1" ht="18.75" customHeight="1">
      <c r="A91" s="162" t="s">
        <v>258</v>
      </c>
      <c r="B91" s="140" t="s">
        <v>374</v>
      </c>
      <c r="C91" s="162" t="s">
        <v>195</v>
      </c>
      <c r="D91" s="147" t="s">
        <v>375</v>
      </c>
      <c r="E91" s="137"/>
      <c r="F91" s="137"/>
      <c r="G91" s="137"/>
      <c r="H91" s="114">
        <v>0</v>
      </c>
      <c r="I91" s="114">
        <v>0</v>
      </c>
      <c r="J91" s="288">
        <v>0</v>
      </c>
      <c r="P91" s="84"/>
      <c r="Q91" s="84"/>
      <c r="R91" s="84"/>
      <c r="S91" s="89"/>
      <c r="T91" s="89"/>
      <c r="U91" s="89"/>
      <c r="V91" s="89"/>
      <c r="W91" s="89"/>
      <c r="X91" s="89"/>
      <c r="Y91" s="89"/>
      <c r="Z91" s="89"/>
    </row>
    <row r="92" spans="1:26" s="78" customFormat="1" ht="19.5" customHeight="1">
      <c r="A92" s="162" t="s">
        <v>261</v>
      </c>
      <c r="B92" s="140" t="s">
        <v>376</v>
      </c>
      <c r="C92" s="162" t="s">
        <v>195</v>
      </c>
      <c r="D92" s="147" t="s">
        <v>375</v>
      </c>
      <c r="E92" s="147" t="s">
        <v>496</v>
      </c>
      <c r="F92" s="137"/>
      <c r="G92" s="137"/>
      <c r="H92" s="114">
        <v>0</v>
      </c>
      <c r="I92" s="114">
        <v>0</v>
      </c>
      <c r="J92" s="288">
        <v>0</v>
      </c>
      <c r="P92" s="84"/>
      <c r="Q92" s="84"/>
      <c r="R92" s="84"/>
      <c r="S92" s="89"/>
      <c r="T92" s="89"/>
      <c r="U92" s="89"/>
      <c r="V92" s="89"/>
      <c r="W92" s="89"/>
      <c r="X92" s="89"/>
      <c r="Y92" s="89"/>
      <c r="Z92" s="89"/>
    </row>
    <row r="93" spans="1:26" s="78" customFormat="1" ht="20.25" customHeight="1">
      <c r="A93" s="167" t="s">
        <v>262</v>
      </c>
      <c r="B93" s="149" t="s">
        <v>231</v>
      </c>
      <c r="C93" s="165" t="s">
        <v>195</v>
      </c>
      <c r="D93" s="137" t="s">
        <v>375</v>
      </c>
      <c r="E93" s="137" t="s">
        <v>496</v>
      </c>
      <c r="F93" s="137" t="s">
        <v>377</v>
      </c>
      <c r="G93" s="90" t="s">
        <v>233</v>
      </c>
      <c r="H93" s="120">
        <v>0</v>
      </c>
      <c r="I93" s="120">
        <v>0</v>
      </c>
      <c r="J93" s="289">
        <v>0</v>
      </c>
      <c r="O93" s="84"/>
      <c r="P93" s="84"/>
      <c r="Q93" s="84"/>
      <c r="R93" s="84"/>
      <c r="S93" s="89"/>
      <c r="T93" s="89"/>
      <c r="U93" s="89"/>
      <c r="V93" s="89"/>
      <c r="W93" s="89"/>
      <c r="X93" s="89"/>
      <c r="Y93" s="89"/>
      <c r="Z93" s="89"/>
    </row>
    <row r="94" spans="1:26" ht="25.5" customHeight="1">
      <c r="A94" s="162" t="s">
        <v>357</v>
      </c>
      <c r="B94" s="140" t="s">
        <v>259</v>
      </c>
      <c r="C94" s="147" t="s">
        <v>195</v>
      </c>
      <c r="D94" s="147" t="s">
        <v>260</v>
      </c>
      <c r="E94" s="147"/>
      <c r="F94" s="137"/>
      <c r="G94" s="163"/>
      <c r="H94" s="114">
        <v>0</v>
      </c>
      <c r="I94" s="114">
        <v>0</v>
      </c>
      <c r="J94" s="288">
        <v>0</v>
      </c>
      <c r="R94" s="82"/>
      <c r="S94" s="85"/>
      <c r="T94" s="85"/>
      <c r="U94" s="85"/>
      <c r="V94" s="85"/>
      <c r="W94" s="85"/>
      <c r="X94" s="85"/>
      <c r="Y94" s="85"/>
      <c r="Z94" s="85"/>
    </row>
    <row r="95" spans="1:26" ht="35.25" customHeight="1">
      <c r="A95" s="147" t="s">
        <v>358</v>
      </c>
      <c r="B95" s="140" t="s">
        <v>497</v>
      </c>
      <c r="C95" s="147" t="s">
        <v>195</v>
      </c>
      <c r="D95" s="147" t="s">
        <v>260</v>
      </c>
      <c r="E95" s="147" t="s">
        <v>498</v>
      </c>
      <c r="F95" s="168"/>
      <c r="G95" s="163"/>
      <c r="H95" s="114">
        <v>0</v>
      </c>
      <c r="I95" s="114">
        <v>0</v>
      </c>
      <c r="J95" s="288">
        <v>0</v>
      </c>
      <c r="R95" s="84"/>
      <c r="S95" s="85"/>
      <c r="T95" s="85"/>
      <c r="U95" s="85"/>
      <c r="V95" s="85"/>
      <c r="W95" s="85"/>
      <c r="X95" s="85"/>
      <c r="Y95" s="85"/>
      <c r="Z95" s="85"/>
    </row>
    <row r="96" spans="1:26" ht="18" customHeight="1">
      <c r="A96" s="167" t="s">
        <v>359</v>
      </c>
      <c r="B96" s="149" t="s">
        <v>237</v>
      </c>
      <c r="C96" s="165" t="s">
        <v>195</v>
      </c>
      <c r="D96" s="137" t="s">
        <v>260</v>
      </c>
      <c r="E96" s="137" t="s">
        <v>498</v>
      </c>
      <c r="F96" s="137" t="s">
        <v>228</v>
      </c>
      <c r="G96" s="137" t="s">
        <v>238</v>
      </c>
      <c r="H96" s="120">
        <v>0</v>
      </c>
      <c r="I96" s="120">
        <v>0</v>
      </c>
      <c r="J96" s="289">
        <v>0</v>
      </c>
      <c r="R96" s="84"/>
      <c r="S96" s="85"/>
      <c r="T96" s="85"/>
      <c r="U96" s="85"/>
      <c r="V96" s="85"/>
      <c r="W96" s="85"/>
      <c r="X96" s="85"/>
      <c r="Y96" s="85"/>
      <c r="Z96" s="85"/>
    </row>
    <row r="97" spans="1:26" ht="114" customHeight="1">
      <c r="A97" s="162" t="s">
        <v>263</v>
      </c>
      <c r="B97" s="140" t="s">
        <v>499</v>
      </c>
      <c r="C97" s="147" t="s">
        <v>195</v>
      </c>
      <c r="D97" s="147" t="s">
        <v>260</v>
      </c>
      <c r="E97" s="147" t="s">
        <v>500</v>
      </c>
      <c r="F97" s="168"/>
      <c r="G97" s="163"/>
      <c r="H97" s="114">
        <v>0</v>
      </c>
      <c r="I97" s="114">
        <v>0</v>
      </c>
      <c r="J97" s="288">
        <v>0</v>
      </c>
      <c r="R97" s="84"/>
      <c r="S97" s="85"/>
      <c r="T97" s="85"/>
      <c r="U97" s="85"/>
      <c r="V97" s="85"/>
      <c r="W97" s="85"/>
      <c r="X97" s="85"/>
      <c r="Y97" s="85"/>
      <c r="Z97" s="85"/>
    </row>
    <row r="98" spans="1:26" ht="18.75" customHeight="1">
      <c r="A98" s="167" t="s">
        <v>264</v>
      </c>
      <c r="B98" s="149" t="s">
        <v>237</v>
      </c>
      <c r="C98" s="137" t="s">
        <v>195</v>
      </c>
      <c r="D98" s="137" t="s">
        <v>260</v>
      </c>
      <c r="E98" s="137" t="s">
        <v>500</v>
      </c>
      <c r="F98" s="137" t="s">
        <v>228</v>
      </c>
      <c r="G98" s="137" t="s">
        <v>238</v>
      </c>
      <c r="H98" s="120">
        <v>0</v>
      </c>
      <c r="I98" s="120">
        <v>0</v>
      </c>
      <c r="J98" s="289">
        <v>0</v>
      </c>
      <c r="R98" s="84"/>
      <c r="S98" s="85"/>
      <c r="T98" s="85"/>
      <c r="U98" s="85"/>
      <c r="V98" s="85"/>
      <c r="W98" s="85"/>
      <c r="X98" s="85"/>
      <c r="Y98" s="85"/>
      <c r="Z98" s="85"/>
    </row>
    <row r="99" spans="1:26" ht="37.5" customHeight="1">
      <c r="A99" s="162" t="s">
        <v>265</v>
      </c>
      <c r="B99" s="140" t="s">
        <v>266</v>
      </c>
      <c r="C99" s="162" t="s">
        <v>195</v>
      </c>
      <c r="D99" s="162" t="s">
        <v>267</v>
      </c>
      <c r="E99" s="147"/>
      <c r="F99" s="137"/>
      <c r="G99" s="163"/>
      <c r="H99" s="114">
        <v>48.6</v>
      </c>
      <c r="I99" s="114">
        <f>I100</f>
        <v>48.535000000000004</v>
      </c>
      <c r="J99" s="288">
        <f t="shared" si="1"/>
        <v>0.9986625514403292</v>
      </c>
      <c r="R99" s="84"/>
      <c r="S99" s="85"/>
      <c r="T99" s="85"/>
      <c r="U99" s="85"/>
      <c r="V99" s="85"/>
      <c r="W99" s="85"/>
      <c r="X99" s="85"/>
      <c r="Y99" s="85"/>
      <c r="Z99" s="85"/>
    </row>
    <row r="100" spans="1:26" ht="57.75" customHeight="1">
      <c r="A100" s="162" t="s">
        <v>177</v>
      </c>
      <c r="B100" s="140" t="s">
        <v>268</v>
      </c>
      <c r="C100" s="162" t="s">
        <v>195</v>
      </c>
      <c r="D100" s="162" t="s">
        <v>269</v>
      </c>
      <c r="E100" s="147"/>
      <c r="F100" s="168"/>
      <c r="G100" s="163"/>
      <c r="H100" s="114">
        <v>48.6</v>
      </c>
      <c r="I100" s="114">
        <f>I101+I105</f>
        <v>48.535000000000004</v>
      </c>
      <c r="J100" s="288">
        <f t="shared" si="1"/>
        <v>0.9986625514403292</v>
      </c>
      <c r="R100" s="82"/>
      <c r="S100" s="85"/>
      <c r="T100" s="85"/>
      <c r="U100" s="85"/>
      <c r="V100" s="85"/>
      <c r="W100" s="85"/>
      <c r="X100" s="85"/>
      <c r="Y100" s="85"/>
      <c r="Z100" s="85"/>
    </row>
    <row r="101" spans="1:26" s="78" customFormat="1" ht="55.5" customHeight="1">
      <c r="A101" s="139" t="s">
        <v>270</v>
      </c>
      <c r="B101" s="169" t="s">
        <v>378</v>
      </c>
      <c r="C101" s="162" t="s">
        <v>195</v>
      </c>
      <c r="D101" s="162" t="s">
        <v>269</v>
      </c>
      <c r="E101" s="147" t="s">
        <v>501</v>
      </c>
      <c r="F101" s="168"/>
      <c r="G101" s="163"/>
      <c r="H101" s="114">
        <v>41.4</v>
      </c>
      <c r="I101" s="114">
        <f>I102</f>
        <v>41.335</v>
      </c>
      <c r="J101" s="288">
        <f t="shared" si="1"/>
        <v>0.9984299516908213</v>
      </c>
      <c r="R101" s="82"/>
      <c r="S101" s="89"/>
      <c r="T101" s="89"/>
      <c r="U101" s="89"/>
      <c r="V101" s="89"/>
      <c r="W101" s="89"/>
      <c r="X101" s="89"/>
      <c r="Y101" s="89"/>
      <c r="Z101" s="89"/>
    </row>
    <row r="102" spans="1:26" s="78" customFormat="1" ht="19.5" customHeight="1">
      <c r="A102" s="148" t="s">
        <v>379</v>
      </c>
      <c r="B102" s="149" t="s">
        <v>234</v>
      </c>
      <c r="C102" s="137" t="s">
        <v>195</v>
      </c>
      <c r="D102" s="137" t="s">
        <v>269</v>
      </c>
      <c r="E102" s="137" t="s">
        <v>501</v>
      </c>
      <c r="F102" s="137" t="s">
        <v>248</v>
      </c>
      <c r="G102" s="170">
        <v>300</v>
      </c>
      <c r="H102" s="120">
        <v>41.4</v>
      </c>
      <c r="I102" s="120">
        <f>I103+I104</f>
        <v>41.335</v>
      </c>
      <c r="J102" s="289">
        <f t="shared" si="1"/>
        <v>0.9984299516908213</v>
      </c>
      <c r="R102" s="82"/>
      <c r="S102" s="89"/>
      <c r="T102" s="89"/>
      <c r="U102" s="89"/>
      <c r="V102" s="89"/>
      <c r="W102" s="89"/>
      <c r="X102" s="89"/>
      <c r="Y102" s="89"/>
      <c r="Z102" s="89"/>
    </row>
    <row r="103" spans="1:26" ht="17.25" customHeight="1">
      <c r="A103" s="148" t="s">
        <v>380</v>
      </c>
      <c r="B103" s="149" t="s">
        <v>234</v>
      </c>
      <c r="C103" s="137" t="s">
        <v>195</v>
      </c>
      <c r="D103" s="137" t="s">
        <v>269</v>
      </c>
      <c r="E103" s="137" t="s">
        <v>501</v>
      </c>
      <c r="F103" s="137" t="s">
        <v>228</v>
      </c>
      <c r="G103" s="137" t="s">
        <v>236</v>
      </c>
      <c r="H103" s="120">
        <v>13.6</v>
      </c>
      <c r="I103" s="120">
        <v>13.55</v>
      </c>
      <c r="J103" s="289">
        <f t="shared" si="1"/>
        <v>0.9963235294117648</v>
      </c>
      <c r="R103" s="82"/>
      <c r="S103" s="85"/>
      <c r="T103" s="85"/>
      <c r="U103" s="85"/>
      <c r="V103" s="85"/>
      <c r="W103" s="85"/>
      <c r="X103" s="85"/>
      <c r="Y103" s="85"/>
      <c r="Z103" s="85"/>
    </row>
    <row r="104" spans="1:26" ht="21" customHeight="1">
      <c r="A104" s="148" t="s">
        <v>381</v>
      </c>
      <c r="B104" s="149" t="s">
        <v>237</v>
      </c>
      <c r="C104" s="137" t="s">
        <v>195</v>
      </c>
      <c r="D104" s="137" t="s">
        <v>269</v>
      </c>
      <c r="E104" s="137" t="s">
        <v>501</v>
      </c>
      <c r="F104" s="137" t="s">
        <v>228</v>
      </c>
      <c r="G104" s="137" t="s">
        <v>238</v>
      </c>
      <c r="H104" s="120">
        <v>27.8</v>
      </c>
      <c r="I104" s="120">
        <v>27.785</v>
      </c>
      <c r="J104" s="289">
        <f t="shared" si="1"/>
        <v>0.9994604316546762</v>
      </c>
      <c r="R104" s="84"/>
      <c r="S104" s="85"/>
      <c r="T104" s="85"/>
      <c r="U104" s="85"/>
      <c r="V104" s="85"/>
      <c r="W104" s="85"/>
      <c r="X104" s="85"/>
      <c r="Y104" s="85"/>
      <c r="Z104" s="85"/>
    </row>
    <row r="105" spans="1:26" ht="68.25" customHeight="1">
      <c r="A105" s="139" t="s">
        <v>273</v>
      </c>
      <c r="B105" s="171" t="s">
        <v>382</v>
      </c>
      <c r="C105" s="147" t="s">
        <v>195</v>
      </c>
      <c r="D105" s="147" t="s">
        <v>269</v>
      </c>
      <c r="E105" s="147" t="s">
        <v>502</v>
      </c>
      <c r="F105" s="168"/>
      <c r="G105" s="163"/>
      <c r="H105" s="114">
        <v>7.2</v>
      </c>
      <c r="I105" s="114">
        <f>I106</f>
        <v>7.2</v>
      </c>
      <c r="J105" s="288">
        <f t="shared" si="1"/>
        <v>1</v>
      </c>
      <c r="R105" s="84"/>
      <c r="S105" s="85"/>
      <c r="T105" s="85"/>
      <c r="U105" s="85"/>
      <c r="V105" s="85"/>
      <c r="W105" s="85"/>
      <c r="X105" s="85"/>
      <c r="Y105" s="85"/>
      <c r="Z105" s="85"/>
    </row>
    <row r="106" spans="1:26" ht="19.5" customHeight="1">
      <c r="A106" s="167" t="s">
        <v>274</v>
      </c>
      <c r="B106" s="149" t="s">
        <v>234</v>
      </c>
      <c r="C106" s="137" t="s">
        <v>195</v>
      </c>
      <c r="D106" s="137" t="s">
        <v>269</v>
      </c>
      <c r="E106" s="137" t="s">
        <v>502</v>
      </c>
      <c r="F106" s="137" t="s">
        <v>228</v>
      </c>
      <c r="G106" s="137" t="s">
        <v>14</v>
      </c>
      <c r="H106" s="120">
        <v>7.2</v>
      </c>
      <c r="I106" s="120">
        <f>I107</f>
        <v>7.2</v>
      </c>
      <c r="J106" s="289">
        <f t="shared" si="1"/>
        <v>1</v>
      </c>
      <c r="O106" s="84"/>
      <c r="P106" s="84"/>
      <c r="Q106" s="84"/>
      <c r="R106" s="84"/>
      <c r="S106" s="85"/>
      <c r="T106" s="85"/>
      <c r="U106" s="85"/>
      <c r="V106" s="85"/>
      <c r="W106" s="85"/>
      <c r="X106" s="85"/>
      <c r="Y106" s="85"/>
      <c r="Z106" s="85"/>
    </row>
    <row r="107" spans="1:26" ht="19.5" customHeight="1">
      <c r="A107" s="167" t="s">
        <v>275</v>
      </c>
      <c r="B107" s="149" t="s">
        <v>237</v>
      </c>
      <c r="C107" s="137" t="s">
        <v>195</v>
      </c>
      <c r="D107" s="137" t="s">
        <v>269</v>
      </c>
      <c r="E107" s="137" t="s">
        <v>502</v>
      </c>
      <c r="F107" s="137" t="s">
        <v>228</v>
      </c>
      <c r="G107" s="137" t="s">
        <v>238</v>
      </c>
      <c r="H107" s="120">
        <v>7.2</v>
      </c>
      <c r="I107" s="120">
        <v>7.2</v>
      </c>
      <c r="J107" s="289">
        <f t="shared" si="1"/>
        <v>1</v>
      </c>
      <c r="O107" s="84"/>
      <c r="P107" s="84"/>
      <c r="Q107" s="84"/>
      <c r="R107" s="84"/>
      <c r="S107" s="85"/>
      <c r="T107" s="85"/>
      <c r="U107" s="85"/>
      <c r="V107" s="85"/>
      <c r="W107" s="85"/>
      <c r="X107" s="85"/>
      <c r="Y107" s="85"/>
      <c r="Z107" s="85"/>
    </row>
    <row r="108" spans="1:26" ht="15.75" customHeight="1">
      <c r="A108" s="162" t="s">
        <v>52</v>
      </c>
      <c r="B108" s="140" t="s">
        <v>276</v>
      </c>
      <c r="C108" s="162" t="s">
        <v>195</v>
      </c>
      <c r="D108" s="162" t="s">
        <v>277</v>
      </c>
      <c r="E108" s="137"/>
      <c r="F108" s="137"/>
      <c r="G108" s="137"/>
      <c r="H108" s="114">
        <v>69</v>
      </c>
      <c r="I108" s="114">
        <f>I109</f>
        <v>69</v>
      </c>
      <c r="J108" s="288">
        <f t="shared" si="1"/>
        <v>1</v>
      </c>
      <c r="N108" s="77"/>
      <c r="O108" s="82"/>
      <c r="P108" s="82"/>
      <c r="Q108" s="82"/>
      <c r="R108" s="82"/>
      <c r="S108" s="85"/>
      <c r="T108" s="85"/>
      <c r="U108" s="85"/>
      <c r="V108" s="85"/>
      <c r="W108" s="85"/>
      <c r="X108" s="85"/>
      <c r="Y108" s="85"/>
      <c r="Z108" s="85"/>
    </row>
    <row r="109" spans="1:26" ht="22.5" customHeight="1">
      <c r="A109" s="162" t="s">
        <v>55</v>
      </c>
      <c r="B109" s="140" t="s">
        <v>360</v>
      </c>
      <c r="C109" s="162" t="s">
        <v>195</v>
      </c>
      <c r="D109" s="162" t="s">
        <v>278</v>
      </c>
      <c r="E109" s="137"/>
      <c r="F109" s="137"/>
      <c r="G109" s="137"/>
      <c r="H109" s="114">
        <v>69</v>
      </c>
      <c r="I109" s="114">
        <f>I110</f>
        <v>69</v>
      </c>
      <c r="J109" s="288">
        <f t="shared" si="1"/>
        <v>1</v>
      </c>
      <c r="O109" s="82"/>
      <c r="P109" s="82"/>
      <c r="Q109" s="82"/>
      <c r="R109" s="82"/>
      <c r="S109" s="85"/>
      <c r="T109" s="85"/>
      <c r="U109" s="85"/>
      <c r="V109" s="85"/>
      <c r="W109" s="85"/>
      <c r="X109" s="85"/>
      <c r="Y109" s="85"/>
      <c r="Z109" s="85"/>
    </row>
    <row r="110" spans="1:26" ht="57.75" customHeight="1">
      <c r="A110" s="162" t="s">
        <v>58</v>
      </c>
      <c r="B110" s="140" t="s">
        <v>383</v>
      </c>
      <c r="C110" s="162" t="s">
        <v>195</v>
      </c>
      <c r="D110" s="162" t="s">
        <v>278</v>
      </c>
      <c r="E110" s="147" t="s">
        <v>503</v>
      </c>
      <c r="F110" s="137"/>
      <c r="G110" s="137"/>
      <c r="H110" s="114">
        <v>69</v>
      </c>
      <c r="I110" s="114">
        <f>I111</f>
        <v>69</v>
      </c>
      <c r="J110" s="288">
        <f t="shared" si="1"/>
        <v>1</v>
      </c>
      <c r="O110" s="82"/>
      <c r="P110" s="82"/>
      <c r="Q110" s="82"/>
      <c r="R110" s="82"/>
      <c r="S110" s="85"/>
      <c r="T110" s="85"/>
      <c r="U110" s="85"/>
      <c r="V110" s="85"/>
      <c r="W110" s="85"/>
      <c r="X110" s="85"/>
      <c r="Y110" s="85"/>
      <c r="Z110" s="85"/>
    </row>
    <row r="111" spans="1:26" ht="23.25" customHeight="1">
      <c r="A111" s="91" t="s">
        <v>504</v>
      </c>
      <c r="B111" s="149" t="s">
        <v>215</v>
      </c>
      <c r="C111" s="165" t="s">
        <v>195</v>
      </c>
      <c r="D111" s="137" t="s">
        <v>278</v>
      </c>
      <c r="E111" s="137" t="s">
        <v>503</v>
      </c>
      <c r="F111" s="137" t="s">
        <v>228</v>
      </c>
      <c r="G111" s="137" t="s">
        <v>216</v>
      </c>
      <c r="H111" s="120">
        <v>69</v>
      </c>
      <c r="I111" s="120">
        <f>I112</f>
        <v>69</v>
      </c>
      <c r="J111" s="289">
        <f t="shared" si="1"/>
        <v>1</v>
      </c>
      <c r="O111" s="82"/>
      <c r="P111" s="82"/>
      <c r="Q111" s="82"/>
      <c r="R111" s="82"/>
      <c r="S111" s="85"/>
      <c r="T111" s="85"/>
      <c r="U111" s="85"/>
      <c r="V111" s="85"/>
      <c r="W111" s="85"/>
      <c r="X111" s="85"/>
      <c r="Y111" s="85"/>
      <c r="Z111" s="85"/>
    </row>
    <row r="112" spans="1:26" ht="24.75" customHeight="1">
      <c r="A112" s="91" t="s">
        <v>361</v>
      </c>
      <c r="B112" s="149" t="s">
        <v>230</v>
      </c>
      <c r="C112" s="165" t="s">
        <v>195</v>
      </c>
      <c r="D112" s="137" t="s">
        <v>278</v>
      </c>
      <c r="E112" s="137" t="s">
        <v>503</v>
      </c>
      <c r="F112" s="137" t="s">
        <v>228</v>
      </c>
      <c r="G112" s="137" t="s">
        <v>219</v>
      </c>
      <c r="H112" s="120">
        <v>69</v>
      </c>
      <c r="I112" s="120">
        <v>69</v>
      </c>
      <c r="J112" s="289">
        <f t="shared" si="1"/>
        <v>1</v>
      </c>
      <c r="O112" s="84"/>
      <c r="P112" s="84"/>
      <c r="Q112" s="84"/>
      <c r="R112" s="84"/>
      <c r="S112" s="85"/>
      <c r="T112" s="85"/>
      <c r="U112" s="85"/>
      <c r="V112" s="85"/>
      <c r="W112" s="85"/>
      <c r="X112" s="85"/>
      <c r="Y112" s="85"/>
      <c r="Z112" s="85"/>
    </row>
    <row r="113" spans="1:26" ht="47.25" customHeight="1">
      <c r="A113" s="162" t="s">
        <v>505</v>
      </c>
      <c r="B113" s="140" t="s">
        <v>506</v>
      </c>
      <c r="C113" s="147" t="s">
        <v>195</v>
      </c>
      <c r="D113" s="147" t="s">
        <v>278</v>
      </c>
      <c r="E113" s="147" t="s">
        <v>507</v>
      </c>
      <c r="F113" s="137"/>
      <c r="G113" s="137"/>
      <c r="H113" s="114">
        <v>0</v>
      </c>
      <c r="I113" s="114">
        <f>I114</f>
        <v>0</v>
      </c>
      <c r="J113" s="288">
        <v>0</v>
      </c>
      <c r="O113" s="84"/>
      <c r="P113" s="84"/>
      <c r="Q113" s="84"/>
      <c r="R113" s="84"/>
      <c r="S113" s="85"/>
      <c r="T113" s="85"/>
      <c r="U113" s="85"/>
      <c r="V113" s="85"/>
      <c r="W113" s="85"/>
      <c r="X113" s="85"/>
      <c r="Y113" s="85"/>
      <c r="Z113" s="85"/>
    </row>
    <row r="114" spans="1:26" ht="18.75" customHeight="1">
      <c r="A114" s="91" t="s">
        <v>508</v>
      </c>
      <c r="B114" s="149" t="s">
        <v>234</v>
      </c>
      <c r="C114" s="137" t="s">
        <v>195</v>
      </c>
      <c r="D114" s="137" t="s">
        <v>278</v>
      </c>
      <c r="E114" s="137" t="s">
        <v>507</v>
      </c>
      <c r="F114" s="137" t="s">
        <v>228</v>
      </c>
      <c r="G114" s="137" t="s">
        <v>14</v>
      </c>
      <c r="H114" s="120">
        <v>0</v>
      </c>
      <c r="I114" s="120">
        <f>I115</f>
        <v>0</v>
      </c>
      <c r="J114" s="289">
        <v>0</v>
      </c>
      <c r="O114" s="84"/>
      <c r="P114" s="84"/>
      <c r="Q114" s="84"/>
      <c r="R114" s="84"/>
      <c r="S114" s="85"/>
      <c r="T114" s="85"/>
      <c r="U114" s="85"/>
      <c r="V114" s="85"/>
      <c r="W114" s="85"/>
      <c r="X114" s="85"/>
      <c r="Y114" s="85"/>
      <c r="Z114" s="85"/>
    </row>
    <row r="115" spans="1:26" ht="22.5" customHeight="1">
      <c r="A115" s="91" t="s">
        <v>509</v>
      </c>
      <c r="B115" s="149" t="s">
        <v>237</v>
      </c>
      <c r="C115" s="137" t="s">
        <v>195</v>
      </c>
      <c r="D115" s="137" t="s">
        <v>278</v>
      </c>
      <c r="E115" s="137" t="s">
        <v>507</v>
      </c>
      <c r="F115" s="137" t="s">
        <v>228</v>
      </c>
      <c r="G115" s="137" t="s">
        <v>238</v>
      </c>
      <c r="H115" s="120">
        <v>0</v>
      </c>
      <c r="I115" s="120">
        <v>0</v>
      </c>
      <c r="J115" s="289">
        <v>0</v>
      </c>
      <c r="O115" s="84"/>
      <c r="P115" s="84"/>
      <c r="Q115" s="84"/>
      <c r="R115" s="84"/>
      <c r="S115" s="85"/>
      <c r="T115" s="85"/>
      <c r="U115" s="85"/>
      <c r="V115" s="85"/>
      <c r="W115" s="85"/>
      <c r="X115" s="85"/>
      <c r="Y115" s="85"/>
      <c r="Z115" s="85"/>
    </row>
    <row r="116" spans="1:26" ht="18" customHeight="1">
      <c r="A116" s="162" t="s">
        <v>61</v>
      </c>
      <c r="B116" s="92" t="s">
        <v>279</v>
      </c>
      <c r="C116" s="154"/>
      <c r="D116" s="162" t="s">
        <v>280</v>
      </c>
      <c r="E116" s="172"/>
      <c r="F116" s="172"/>
      <c r="G116" s="163"/>
      <c r="H116" s="114">
        <v>738.4</v>
      </c>
      <c r="I116" s="114">
        <f>I117</f>
        <v>736.91156</v>
      </c>
      <c r="J116" s="288">
        <f t="shared" si="1"/>
        <v>0.9979842361863489</v>
      </c>
      <c r="O116" s="84"/>
      <c r="P116" s="84"/>
      <c r="Q116" s="84"/>
      <c r="R116" s="84"/>
      <c r="S116" s="85"/>
      <c r="T116" s="85"/>
      <c r="U116" s="85"/>
      <c r="V116" s="85"/>
      <c r="W116" s="85"/>
      <c r="X116" s="85"/>
      <c r="Y116" s="85"/>
      <c r="Z116" s="85"/>
    </row>
    <row r="117" spans="1:26" ht="18" customHeight="1">
      <c r="A117" s="162" t="s">
        <v>64</v>
      </c>
      <c r="B117" s="92" t="s">
        <v>281</v>
      </c>
      <c r="C117" s="162" t="s">
        <v>195</v>
      </c>
      <c r="D117" s="162" t="s">
        <v>282</v>
      </c>
      <c r="E117" s="168"/>
      <c r="F117" s="172"/>
      <c r="G117" s="163"/>
      <c r="H117" s="114">
        <v>738.4</v>
      </c>
      <c r="I117" s="114">
        <f>I118+I121+I124</f>
        <v>736.91156</v>
      </c>
      <c r="J117" s="288">
        <f t="shared" si="1"/>
        <v>0.9979842361863489</v>
      </c>
      <c r="O117" s="84"/>
      <c r="P117" s="84"/>
      <c r="Q117" s="84"/>
      <c r="R117" s="84"/>
      <c r="S117" s="85"/>
      <c r="T117" s="85"/>
      <c r="U117" s="85"/>
      <c r="V117" s="85"/>
      <c r="W117" s="85"/>
      <c r="X117" s="85"/>
      <c r="Y117" s="85"/>
      <c r="Z117" s="85"/>
    </row>
    <row r="118" spans="1:26" ht="42.75" customHeight="1">
      <c r="A118" s="162" t="s">
        <v>67</v>
      </c>
      <c r="B118" s="171" t="s">
        <v>384</v>
      </c>
      <c r="C118" s="162" t="s">
        <v>195</v>
      </c>
      <c r="D118" s="162" t="s">
        <v>282</v>
      </c>
      <c r="E118" s="147" t="s">
        <v>510</v>
      </c>
      <c r="F118" s="168"/>
      <c r="G118" s="163"/>
      <c r="H118" s="114">
        <v>0</v>
      </c>
      <c r="I118" s="114">
        <f>I119</f>
        <v>0</v>
      </c>
      <c r="J118" s="288">
        <v>0</v>
      </c>
      <c r="O118" s="84"/>
      <c r="P118" s="84"/>
      <c r="Q118" s="84"/>
      <c r="R118" s="84"/>
      <c r="S118" s="85"/>
      <c r="T118" s="85"/>
      <c r="U118" s="85"/>
      <c r="V118" s="85"/>
      <c r="W118" s="85"/>
      <c r="X118" s="85"/>
      <c r="Y118" s="85"/>
      <c r="Z118" s="85"/>
    </row>
    <row r="119" spans="1:26" ht="17.25" customHeight="1">
      <c r="A119" s="148" t="s">
        <v>283</v>
      </c>
      <c r="B119" s="83" t="s">
        <v>215</v>
      </c>
      <c r="C119" s="137" t="s">
        <v>195</v>
      </c>
      <c r="D119" s="137" t="s">
        <v>282</v>
      </c>
      <c r="E119" s="137" t="s">
        <v>510</v>
      </c>
      <c r="F119" s="173" t="s">
        <v>228</v>
      </c>
      <c r="G119" s="137" t="s">
        <v>216</v>
      </c>
      <c r="H119" s="120">
        <v>0</v>
      </c>
      <c r="I119" s="120">
        <f>I120</f>
        <v>0</v>
      </c>
      <c r="J119" s="289">
        <v>0</v>
      </c>
      <c r="O119" s="84"/>
      <c r="P119" s="84"/>
      <c r="Q119" s="84"/>
      <c r="R119" s="84"/>
      <c r="S119" s="85"/>
      <c r="T119" s="85"/>
      <c r="U119" s="85"/>
      <c r="V119" s="85"/>
      <c r="W119" s="85"/>
      <c r="X119" s="85"/>
      <c r="Y119" s="85"/>
      <c r="Z119" s="85"/>
    </row>
    <row r="120" spans="1:26" ht="15.75" customHeight="1">
      <c r="A120" s="148" t="s">
        <v>385</v>
      </c>
      <c r="B120" s="83" t="s">
        <v>230</v>
      </c>
      <c r="C120" s="137" t="s">
        <v>195</v>
      </c>
      <c r="D120" s="137" t="s">
        <v>282</v>
      </c>
      <c r="E120" s="137" t="s">
        <v>510</v>
      </c>
      <c r="F120" s="173" t="s">
        <v>228</v>
      </c>
      <c r="G120" s="137" t="s">
        <v>219</v>
      </c>
      <c r="H120" s="120">
        <v>0</v>
      </c>
      <c r="I120" s="120">
        <v>0</v>
      </c>
      <c r="J120" s="289">
        <v>0</v>
      </c>
      <c r="O120" s="84"/>
      <c r="P120" s="84"/>
      <c r="Q120" s="84"/>
      <c r="R120" s="84"/>
      <c r="S120" s="85"/>
      <c r="T120" s="85"/>
      <c r="U120" s="85"/>
      <c r="V120" s="85"/>
      <c r="W120" s="85"/>
      <c r="X120" s="85"/>
      <c r="Y120" s="85"/>
      <c r="Z120" s="85"/>
    </row>
    <row r="121" spans="1:26" ht="31.5" customHeight="1">
      <c r="A121" s="162" t="s">
        <v>284</v>
      </c>
      <c r="B121" s="171" t="s">
        <v>386</v>
      </c>
      <c r="C121" s="162" t="s">
        <v>195</v>
      </c>
      <c r="D121" s="162" t="s">
        <v>282</v>
      </c>
      <c r="E121" s="147" t="s">
        <v>511</v>
      </c>
      <c r="F121" s="168"/>
      <c r="G121" s="163"/>
      <c r="H121" s="114">
        <v>522.2</v>
      </c>
      <c r="I121" s="114">
        <f>I122+I123</f>
        <v>521.14807</v>
      </c>
      <c r="J121" s="288">
        <f t="shared" si="1"/>
        <v>0.9979855802374568</v>
      </c>
      <c r="O121" s="84"/>
      <c r="P121" s="84"/>
      <c r="Q121" s="84"/>
      <c r="R121" s="84"/>
      <c r="S121" s="85"/>
      <c r="T121" s="85"/>
      <c r="U121" s="85"/>
      <c r="V121" s="85"/>
      <c r="W121" s="85"/>
      <c r="X121" s="85"/>
      <c r="Y121" s="85"/>
      <c r="Z121" s="85"/>
    </row>
    <row r="122" spans="1:26" ht="12.75">
      <c r="A122" s="148" t="s">
        <v>285</v>
      </c>
      <c r="B122" s="149" t="s">
        <v>230</v>
      </c>
      <c r="C122" s="137" t="s">
        <v>195</v>
      </c>
      <c r="D122" s="137" t="s">
        <v>282</v>
      </c>
      <c r="E122" s="137" t="s">
        <v>511</v>
      </c>
      <c r="F122" s="173" t="s">
        <v>228</v>
      </c>
      <c r="G122" s="137" t="s">
        <v>219</v>
      </c>
      <c r="H122" s="120">
        <v>212</v>
      </c>
      <c r="I122" s="120">
        <v>211.11327</v>
      </c>
      <c r="J122" s="289">
        <f t="shared" si="1"/>
        <v>0.9958173113207547</v>
      </c>
      <c r="O122" s="84"/>
      <c r="P122" s="84"/>
      <c r="Q122" s="84"/>
      <c r="R122" s="84"/>
      <c r="S122" s="85"/>
      <c r="T122" s="85"/>
      <c r="U122" s="85"/>
      <c r="V122" s="85"/>
      <c r="W122" s="85"/>
      <c r="X122" s="85"/>
      <c r="Y122" s="85"/>
      <c r="Z122" s="85"/>
    </row>
    <row r="123" spans="1:26" ht="17.25" customHeight="1">
      <c r="A123" s="148" t="s">
        <v>560</v>
      </c>
      <c r="B123" s="149" t="s">
        <v>237</v>
      </c>
      <c r="C123" s="137" t="s">
        <v>195</v>
      </c>
      <c r="D123" s="137" t="s">
        <v>282</v>
      </c>
      <c r="E123" s="137" t="s">
        <v>511</v>
      </c>
      <c r="F123" s="173" t="s">
        <v>228</v>
      </c>
      <c r="G123" s="137" t="s">
        <v>238</v>
      </c>
      <c r="H123" s="120">
        <v>310.2</v>
      </c>
      <c r="I123" s="120">
        <v>310.0348</v>
      </c>
      <c r="J123" s="289">
        <f t="shared" si="1"/>
        <v>0.9994674403610575</v>
      </c>
      <c r="O123" s="82"/>
      <c r="P123" s="82"/>
      <c r="Q123" s="82"/>
      <c r="R123" s="82"/>
      <c r="S123" s="85"/>
      <c r="T123" s="85"/>
      <c r="U123" s="85"/>
      <c r="V123" s="85"/>
      <c r="W123" s="85"/>
      <c r="X123" s="85"/>
      <c r="Y123" s="85"/>
      <c r="Z123" s="85"/>
    </row>
    <row r="124" spans="1:26" ht="30.75" customHeight="1">
      <c r="A124" s="162" t="s">
        <v>286</v>
      </c>
      <c r="B124" s="171" t="s">
        <v>387</v>
      </c>
      <c r="C124" s="162" t="s">
        <v>195</v>
      </c>
      <c r="D124" s="162" t="s">
        <v>282</v>
      </c>
      <c r="E124" s="147" t="s">
        <v>512</v>
      </c>
      <c r="F124" s="168"/>
      <c r="G124" s="163"/>
      <c r="H124" s="114">
        <v>216.2</v>
      </c>
      <c r="I124" s="114">
        <f>I125</f>
        <v>215.76349</v>
      </c>
      <c r="J124" s="288">
        <f t="shared" si="1"/>
        <v>0.9979809898242368</v>
      </c>
      <c r="O124" s="82"/>
      <c r="P124" s="82"/>
      <c r="Q124" s="82"/>
      <c r="R124" s="82"/>
      <c r="S124" s="85"/>
      <c r="T124" s="85"/>
      <c r="U124" s="85"/>
      <c r="V124" s="85"/>
      <c r="W124" s="85"/>
      <c r="X124" s="85"/>
      <c r="Y124" s="85"/>
      <c r="Z124" s="85"/>
    </row>
    <row r="125" spans="1:26" ht="15.75" customHeight="1">
      <c r="A125" s="148" t="s">
        <v>287</v>
      </c>
      <c r="B125" s="83" t="s">
        <v>215</v>
      </c>
      <c r="C125" s="137" t="s">
        <v>195</v>
      </c>
      <c r="D125" s="137" t="s">
        <v>282</v>
      </c>
      <c r="E125" s="137" t="s">
        <v>512</v>
      </c>
      <c r="F125" s="173" t="s">
        <v>228</v>
      </c>
      <c r="G125" s="137" t="s">
        <v>216</v>
      </c>
      <c r="H125" s="120">
        <v>216.2</v>
      </c>
      <c r="I125" s="120">
        <f>I126</f>
        <v>215.76349</v>
      </c>
      <c r="J125" s="289">
        <f t="shared" si="1"/>
        <v>0.9979809898242368</v>
      </c>
      <c r="O125" s="84"/>
      <c r="P125" s="84"/>
      <c r="Q125" s="84"/>
      <c r="R125" s="84"/>
      <c r="S125" s="85"/>
      <c r="T125" s="85"/>
      <c r="U125" s="85"/>
      <c r="V125" s="85"/>
      <c r="W125" s="85"/>
      <c r="X125" s="85"/>
      <c r="Y125" s="85"/>
      <c r="Z125" s="85"/>
    </row>
    <row r="126" spans="1:26" ht="16.5" customHeight="1">
      <c r="A126" s="148" t="s">
        <v>388</v>
      </c>
      <c r="B126" s="83" t="s">
        <v>230</v>
      </c>
      <c r="C126" s="137" t="s">
        <v>195</v>
      </c>
      <c r="D126" s="137" t="s">
        <v>282</v>
      </c>
      <c r="E126" s="137" t="s">
        <v>512</v>
      </c>
      <c r="F126" s="173" t="s">
        <v>228</v>
      </c>
      <c r="G126" s="137" t="s">
        <v>219</v>
      </c>
      <c r="H126" s="120">
        <v>216.2</v>
      </c>
      <c r="I126" s="120">
        <v>215.76349</v>
      </c>
      <c r="J126" s="289">
        <f t="shared" si="1"/>
        <v>0.9979809898242368</v>
      </c>
      <c r="O126" s="84"/>
      <c r="P126" s="84"/>
      <c r="Q126" s="84"/>
      <c r="R126" s="84"/>
      <c r="S126" s="85"/>
      <c r="T126" s="85"/>
      <c r="U126" s="85"/>
      <c r="V126" s="85"/>
      <c r="W126" s="85"/>
      <c r="X126" s="85"/>
      <c r="Y126" s="85"/>
      <c r="Z126" s="85"/>
    </row>
    <row r="127" spans="1:26" ht="19.5" customHeight="1">
      <c r="A127" s="162" t="s">
        <v>73</v>
      </c>
      <c r="B127" s="171" t="s">
        <v>389</v>
      </c>
      <c r="C127" s="162" t="s">
        <v>195</v>
      </c>
      <c r="D127" s="162" t="s">
        <v>390</v>
      </c>
      <c r="E127" s="137"/>
      <c r="F127" s="173"/>
      <c r="G127" s="137"/>
      <c r="H127" s="114">
        <v>0</v>
      </c>
      <c r="I127" s="114">
        <f>I128</f>
        <v>0</v>
      </c>
      <c r="J127" s="288">
        <v>0</v>
      </c>
      <c r="O127" s="84"/>
      <c r="P127" s="84"/>
      <c r="Q127" s="84"/>
      <c r="R127" s="84"/>
      <c r="S127" s="85"/>
      <c r="T127" s="85"/>
      <c r="U127" s="85"/>
      <c r="V127" s="85"/>
      <c r="W127" s="85"/>
      <c r="X127" s="85"/>
      <c r="Y127" s="85"/>
      <c r="Z127" s="85"/>
    </row>
    <row r="128" spans="1:26" ht="30.75" customHeight="1">
      <c r="A128" s="162" t="s">
        <v>76</v>
      </c>
      <c r="B128" s="171" t="s">
        <v>391</v>
      </c>
      <c r="C128" s="162" t="s">
        <v>195</v>
      </c>
      <c r="D128" s="162" t="s">
        <v>392</v>
      </c>
      <c r="E128" s="137"/>
      <c r="F128" s="173"/>
      <c r="G128" s="137"/>
      <c r="H128" s="114">
        <v>0</v>
      </c>
      <c r="I128" s="114">
        <f>I129</f>
        <v>0</v>
      </c>
      <c r="J128" s="288">
        <v>0</v>
      </c>
      <c r="O128" s="84"/>
      <c r="P128" s="84"/>
      <c r="Q128" s="84"/>
      <c r="R128" s="84"/>
      <c r="S128" s="85"/>
      <c r="T128" s="85"/>
      <c r="U128" s="85"/>
      <c r="V128" s="85"/>
      <c r="W128" s="85"/>
      <c r="X128" s="85"/>
      <c r="Y128" s="85"/>
      <c r="Z128" s="85"/>
    </row>
    <row r="129" spans="1:26" ht="57.75" customHeight="1">
      <c r="A129" s="162" t="s">
        <v>79</v>
      </c>
      <c r="B129" s="171" t="s">
        <v>393</v>
      </c>
      <c r="C129" s="162" t="s">
        <v>195</v>
      </c>
      <c r="D129" s="147" t="s">
        <v>392</v>
      </c>
      <c r="E129" s="147" t="s">
        <v>513</v>
      </c>
      <c r="F129" s="161"/>
      <c r="G129" s="147"/>
      <c r="H129" s="114">
        <v>0</v>
      </c>
      <c r="I129" s="114">
        <f>I130+I131</f>
        <v>0</v>
      </c>
      <c r="J129" s="288">
        <v>0</v>
      </c>
      <c r="O129" s="84"/>
      <c r="P129" s="84"/>
      <c r="Q129" s="84"/>
      <c r="R129" s="84"/>
      <c r="S129" s="85"/>
      <c r="T129" s="85"/>
      <c r="U129" s="85"/>
      <c r="V129" s="85"/>
      <c r="W129" s="85"/>
      <c r="X129" s="85"/>
      <c r="Y129" s="85"/>
      <c r="Z129" s="85"/>
    </row>
    <row r="130" spans="1:26" ht="16.5" customHeight="1">
      <c r="A130" s="148" t="s">
        <v>292</v>
      </c>
      <c r="B130" s="83" t="s">
        <v>230</v>
      </c>
      <c r="C130" s="137" t="s">
        <v>195</v>
      </c>
      <c r="D130" s="137" t="s">
        <v>392</v>
      </c>
      <c r="E130" s="137" t="s">
        <v>513</v>
      </c>
      <c r="F130" s="173" t="s">
        <v>228</v>
      </c>
      <c r="G130" s="137" t="s">
        <v>219</v>
      </c>
      <c r="H130" s="120">
        <v>0</v>
      </c>
      <c r="I130" s="120">
        <v>0</v>
      </c>
      <c r="J130" s="289">
        <v>0</v>
      </c>
      <c r="O130" s="84"/>
      <c r="P130" s="84"/>
      <c r="Q130" s="84"/>
      <c r="R130" s="84"/>
      <c r="S130" s="85"/>
      <c r="T130" s="85"/>
      <c r="U130" s="85"/>
      <c r="V130" s="85"/>
      <c r="W130" s="85"/>
      <c r="X130" s="85"/>
      <c r="Y130" s="85"/>
      <c r="Z130" s="85"/>
    </row>
    <row r="131" spans="1:26" ht="16.5" customHeight="1">
      <c r="A131" s="148" t="s">
        <v>514</v>
      </c>
      <c r="B131" s="83" t="s">
        <v>231</v>
      </c>
      <c r="C131" s="137" t="s">
        <v>195</v>
      </c>
      <c r="D131" s="137" t="s">
        <v>392</v>
      </c>
      <c r="E131" s="137" t="s">
        <v>513</v>
      </c>
      <c r="F131" s="173" t="s">
        <v>228</v>
      </c>
      <c r="G131" s="137" t="s">
        <v>233</v>
      </c>
      <c r="H131" s="120">
        <v>0</v>
      </c>
      <c r="I131" s="120">
        <v>0</v>
      </c>
      <c r="J131" s="289">
        <v>0</v>
      </c>
      <c r="O131" s="84"/>
      <c r="P131" s="84"/>
      <c r="Q131" s="84"/>
      <c r="R131" s="84"/>
      <c r="S131" s="85"/>
      <c r="T131" s="85"/>
      <c r="U131" s="85"/>
      <c r="V131" s="85"/>
      <c r="W131" s="85"/>
      <c r="X131" s="85"/>
      <c r="Y131" s="85"/>
      <c r="Z131" s="85"/>
    </row>
    <row r="132" spans="1:26" ht="18" customHeight="1">
      <c r="A132" s="162" t="s">
        <v>92</v>
      </c>
      <c r="B132" s="92" t="s">
        <v>288</v>
      </c>
      <c r="C132" s="154"/>
      <c r="D132" s="162" t="s">
        <v>289</v>
      </c>
      <c r="E132" s="147"/>
      <c r="F132" s="147"/>
      <c r="G132" s="163"/>
      <c r="H132" s="113">
        <f>H134+H137+H171</f>
        <v>5740.700000000001</v>
      </c>
      <c r="I132" s="113">
        <f>I133+I137+I171</f>
        <v>5737.129789999999</v>
      </c>
      <c r="J132" s="288">
        <f t="shared" si="1"/>
        <v>0.9993780880380438</v>
      </c>
      <c r="M132" s="29"/>
      <c r="O132" s="84"/>
      <c r="P132" s="84"/>
      <c r="Q132" s="84"/>
      <c r="R132" s="84"/>
      <c r="S132" s="85"/>
      <c r="T132" s="85"/>
      <c r="U132" s="85"/>
      <c r="V132" s="85"/>
      <c r="W132" s="85"/>
      <c r="X132" s="85"/>
      <c r="Y132" s="85"/>
      <c r="Z132" s="85"/>
    </row>
    <row r="133" spans="1:26" ht="42" customHeight="1">
      <c r="A133" s="162" t="s">
        <v>95</v>
      </c>
      <c r="B133" s="140" t="s">
        <v>290</v>
      </c>
      <c r="C133" s="147" t="s">
        <v>195</v>
      </c>
      <c r="D133" s="147" t="s">
        <v>291</v>
      </c>
      <c r="E133" s="147"/>
      <c r="F133" s="137"/>
      <c r="G133" s="163"/>
      <c r="H133" s="114">
        <v>30</v>
      </c>
      <c r="I133" s="114">
        <f>I134</f>
        <v>30</v>
      </c>
      <c r="J133" s="288">
        <f t="shared" si="1"/>
        <v>1</v>
      </c>
      <c r="O133" s="84"/>
      <c r="P133" s="84"/>
      <c r="Q133" s="84"/>
      <c r="R133" s="84"/>
      <c r="S133" s="85"/>
      <c r="T133" s="85"/>
      <c r="U133" s="85"/>
      <c r="V133" s="85"/>
      <c r="W133" s="85"/>
      <c r="X133" s="85"/>
      <c r="Y133" s="85"/>
      <c r="Z133" s="85"/>
    </row>
    <row r="134" spans="1:26" ht="140.25" customHeight="1">
      <c r="A134" s="162" t="s">
        <v>301</v>
      </c>
      <c r="B134" s="169" t="s">
        <v>394</v>
      </c>
      <c r="C134" s="147" t="s">
        <v>195</v>
      </c>
      <c r="D134" s="147" t="s">
        <v>291</v>
      </c>
      <c r="E134" s="147" t="s">
        <v>515</v>
      </c>
      <c r="F134" s="147"/>
      <c r="G134" s="163"/>
      <c r="H134" s="114">
        <v>30</v>
      </c>
      <c r="I134" s="114">
        <f>I135</f>
        <v>30</v>
      </c>
      <c r="J134" s="288">
        <f t="shared" si="1"/>
        <v>1</v>
      </c>
      <c r="O134" s="84"/>
      <c r="P134" s="84"/>
      <c r="Q134" s="84"/>
      <c r="R134" s="84"/>
      <c r="S134" s="85"/>
      <c r="T134" s="85"/>
      <c r="U134" s="85"/>
      <c r="V134" s="85"/>
      <c r="W134" s="85"/>
      <c r="X134" s="85"/>
      <c r="Y134" s="85"/>
      <c r="Z134" s="85"/>
    </row>
    <row r="135" spans="1:26" ht="16.5" customHeight="1">
      <c r="A135" s="167" t="s">
        <v>395</v>
      </c>
      <c r="B135" s="149" t="s">
        <v>215</v>
      </c>
      <c r="C135" s="137" t="s">
        <v>195</v>
      </c>
      <c r="D135" s="137" t="s">
        <v>291</v>
      </c>
      <c r="E135" s="137" t="s">
        <v>515</v>
      </c>
      <c r="F135" s="137" t="s">
        <v>228</v>
      </c>
      <c r="G135" s="170">
        <v>220</v>
      </c>
      <c r="H135" s="120">
        <v>30</v>
      </c>
      <c r="I135" s="120">
        <f>I136</f>
        <v>30</v>
      </c>
      <c r="J135" s="289">
        <f t="shared" si="1"/>
        <v>1</v>
      </c>
      <c r="N135" s="77"/>
      <c r="O135" s="82"/>
      <c r="P135" s="82"/>
      <c r="Q135" s="82"/>
      <c r="R135" s="82"/>
      <c r="S135" s="85"/>
      <c r="T135" s="85"/>
      <c r="U135" s="85"/>
      <c r="V135" s="85"/>
      <c r="W135" s="85"/>
      <c r="X135" s="85"/>
      <c r="Y135" s="85"/>
      <c r="Z135" s="85"/>
    </row>
    <row r="136" spans="1:26" ht="18" customHeight="1">
      <c r="A136" s="167" t="s">
        <v>302</v>
      </c>
      <c r="B136" s="149" t="s">
        <v>230</v>
      </c>
      <c r="C136" s="137" t="s">
        <v>195</v>
      </c>
      <c r="D136" s="137" t="s">
        <v>291</v>
      </c>
      <c r="E136" s="137" t="s">
        <v>515</v>
      </c>
      <c r="F136" s="137" t="s">
        <v>228</v>
      </c>
      <c r="G136" s="170">
        <v>226</v>
      </c>
      <c r="H136" s="120">
        <v>30</v>
      </c>
      <c r="I136" s="120">
        <v>30</v>
      </c>
      <c r="J136" s="289">
        <f t="shared" si="1"/>
        <v>1</v>
      </c>
      <c r="N136" s="77"/>
      <c r="O136" s="82"/>
      <c r="P136" s="82"/>
      <c r="Q136" s="82"/>
      <c r="R136" s="82"/>
      <c r="S136" s="85"/>
      <c r="T136" s="85"/>
      <c r="U136" s="85"/>
      <c r="V136" s="85"/>
      <c r="W136" s="85"/>
      <c r="X136" s="85"/>
      <c r="Y136" s="85"/>
      <c r="Z136" s="85"/>
    </row>
    <row r="137" spans="1:26" ht="32.25" customHeight="1">
      <c r="A137" s="162" t="s">
        <v>396</v>
      </c>
      <c r="B137" s="140" t="s">
        <v>293</v>
      </c>
      <c r="C137" s="162"/>
      <c r="D137" s="162" t="s">
        <v>294</v>
      </c>
      <c r="E137" s="147"/>
      <c r="F137" s="137"/>
      <c r="G137" s="163"/>
      <c r="H137" s="113">
        <f>H138+H155+H161+H164+H166+H169</f>
        <v>5125.700000000001</v>
      </c>
      <c r="I137" s="113">
        <f>I138+I155+I161+I164+I166+I169</f>
        <v>5123.7661499999995</v>
      </c>
      <c r="J137" s="288">
        <f t="shared" si="1"/>
        <v>0.999622714946251</v>
      </c>
      <c r="O137" s="84"/>
      <c r="P137" s="84"/>
      <c r="Q137" s="84"/>
      <c r="R137" s="84"/>
      <c r="S137" s="85"/>
      <c r="T137" s="85"/>
      <c r="U137" s="85"/>
      <c r="V137" s="85"/>
      <c r="W137" s="85"/>
      <c r="X137" s="85"/>
      <c r="Y137" s="85"/>
      <c r="Z137" s="85"/>
    </row>
    <row r="138" spans="1:26" ht="43.5" customHeight="1">
      <c r="A138" s="162" t="s">
        <v>397</v>
      </c>
      <c r="B138" s="174" t="s">
        <v>398</v>
      </c>
      <c r="C138" s="162" t="s">
        <v>195</v>
      </c>
      <c r="D138" s="162" t="s">
        <v>294</v>
      </c>
      <c r="E138" s="147" t="s">
        <v>516</v>
      </c>
      <c r="F138" s="137"/>
      <c r="G138" s="163"/>
      <c r="H138" s="290">
        <v>4417.1</v>
      </c>
      <c r="I138" s="290">
        <f>I139+I142+I150+I151</f>
        <v>4415.50865</v>
      </c>
      <c r="J138" s="288">
        <f t="shared" si="1"/>
        <v>0.9996397296868985</v>
      </c>
      <c r="O138" s="84"/>
      <c r="P138" s="84"/>
      <c r="Q138" s="84"/>
      <c r="R138" s="84"/>
      <c r="S138" s="85"/>
      <c r="T138" s="85"/>
      <c r="U138" s="85"/>
      <c r="V138" s="85"/>
      <c r="W138" s="85"/>
      <c r="X138" s="85"/>
      <c r="Y138" s="85"/>
      <c r="Z138" s="85"/>
    </row>
    <row r="139" spans="1:26" ht="21" customHeight="1">
      <c r="A139" s="167" t="s">
        <v>399</v>
      </c>
      <c r="B139" s="149" t="s">
        <v>203</v>
      </c>
      <c r="C139" s="137" t="s">
        <v>195</v>
      </c>
      <c r="D139" s="137" t="s">
        <v>294</v>
      </c>
      <c r="E139" s="137" t="s">
        <v>516</v>
      </c>
      <c r="F139" s="137" t="s">
        <v>271</v>
      </c>
      <c r="G139" s="137" t="s">
        <v>205</v>
      </c>
      <c r="H139" s="291">
        <v>3968.7000000000003</v>
      </c>
      <c r="I139" s="291">
        <f>I140+I141</f>
        <v>3968.21131</v>
      </c>
      <c r="J139" s="289">
        <f t="shared" si="1"/>
        <v>0.9998768639604908</v>
      </c>
      <c r="O139" s="82"/>
      <c r="P139" s="82"/>
      <c r="Q139" s="82"/>
      <c r="R139" s="82"/>
      <c r="S139" s="85"/>
      <c r="T139" s="85"/>
      <c r="U139" s="85"/>
      <c r="V139" s="85"/>
      <c r="W139" s="85"/>
      <c r="X139" s="85"/>
      <c r="Y139" s="85"/>
      <c r="Z139" s="85"/>
    </row>
    <row r="140" spans="1:26" ht="21" customHeight="1">
      <c r="A140" s="167" t="s">
        <v>400</v>
      </c>
      <c r="B140" s="149" t="s">
        <v>207</v>
      </c>
      <c r="C140" s="137" t="s">
        <v>195</v>
      </c>
      <c r="D140" s="137" t="s">
        <v>294</v>
      </c>
      <c r="E140" s="137" t="s">
        <v>516</v>
      </c>
      <c r="F140" s="137" t="s">
        <v>272</v>
      </c>
      <c r="G140" s="137" t="s">
        <v>208</v>
      </c>
      <c r="H140" s="291">
        <v>3069.6</v>
      </c>
      <c r="I140" s="291">
        <v>3069.12082</v>
      </c>
      <c r="J140" s="289">
        <f t="shared" si="1"/>
        <v>0.9998438949700287</v>
      </c>
      <c r="O140" s="82"/>
      <c r="P140" s="82"/>
      <c r="Q140" s="82"/>
      <c r="R140" s="82"/>
      <c r="S140" s="85"/>
      <c r="T140" s="85"/>
      <c r="U140" s="85"/>
      <c r="V140" s="85"/>
      <c r="W140" s="85"/>
      <c r="X140" s="85"/>
      <c r="Y140" s="85"/>
      <c r="Z140" s="85"/>
    </row>
    <row r="141" spans="1:26" ht="19.5" customHeight="1">
      <c r="A141" s="167" t="s">
        <v>401</v>
      </c>
      <c r="B141" s="149" t="s">
        <v>210</v>
      </c>
      <c r="C141" s="137" t="s">
        <v>195</v>
      </c>
      <c r="D141" s="137" t="s">
        <v>294</v>
      </c>
      <c r="E141" s="137" t="s">
        <v>516</v>
      </c>
      <c r="F141" s="137" t="s">
        <v>517</v>
      </c>
      <c r="G141" s="137" t="s">
        <v>211</v>
      </c>
      <c r="H141" s="291">
        <v>899.1</v>
      </c>
      <c r="I141" s="291">
        <v>899.09049</v>
      </c>
      <c r="J141" s="289">
        <f t="shared" si="1"/>
        <v>0.9999894227560895</v>
      </c>
      <c r="O141" s="82"/>
      <c r="P141" s="82"/>
      <c r="Q141" s="82"/>
      <c r="R141" s="82"/>
      <c r="S141" s="85"/>
      <c r="T141" s="85"/>
      <c r="U141" s="85"/>
      <c r="V141" s="85"/>
      <c r="W141" s="85"/>
      <c r="X141" s="85"/>
      <c r="Y141" s="85"/>
      <c r="Z141" s="85"/>
    </row>
    <row r="142" spans="1:26" ht="16.5" customHeight="1">
      <c r="A142" s="167" t="s">
        <v>402</v>
      </c>
      <c r="B142" s="149" t="s">
        <v>215</v>
      </c>
      <c r="C142" s="137" t="s">
        <v>195</v>
      </c>
      <c r="D142" s="137" t="s">
        <v>294</v>
      </c>
      <c r="E142" s="137" t="s">
        <v>516</v>
      </c>
      <c r="F142" s="137" t="s">
        <v>248</v>
      </c>
      <c r="G142" s="137" t="s">
        <v>216</v>
      </c>
      <c r="H142" s="291">
        <v>380.79999999999995</v>
      </c>
      <c r="I142" s="291">
        <f>SUM(I143:I149)</f>
        <v>379.75140000000005</v>
      </c>
      <c r="J142" s="289">
        <f t="shared" si="1"/>
        <v>0.997246323529412</v>
      </c>
      <c r="O142" s="82"/>
      <c r="P142" s="82"/>
      <c r="Q142" s="82"/>
      <c r="R142" s="82"/>
      <c r="S142" s="85"/>
      <c r="T142" s="85"/>
      <c r="U142" s="85"/>
      <c r="V142" s="85"/>
      <c r="W142" s="85"/>
      <c r="X142" s="85"/>
      <c r="Y142" s="85"/>
      <c r="Z142" s="85"/>
    </row>
    <row r="143" spans="1:26" ht="20.25" customHeight="1">
      <c r="A143" s="167" t="s">
        <v>403</v>
      </c>
      <c r="B143" s="149" t="s">
        <v>224</v>
      </c>
      <c r="C143" s="137" t="s">
        <v>195</v>
      </c>
      <c r="D143" s="137" t="s">
        <v>294</v>
      </c>
      <c r="E143" s="137" t="s">
        <v>516</v>
      </c>
      <c r="F143" s="137" t="s">
        <v>225</v>
      </c>
      <c r="G143" s="137" t="s">
        <v>226</v>
      </c>
      <c r="H143" s="291">
        <v>43.5</v>
      </c>
      <c r="I143" s="291">
        <v>43.32144</v>
      </c>
      <c r="J143" s="289">
        <f t="shared" si="1"/>
        <v>0.9958951724137932</v>
      </c>
      <c r="O143" s="82"/>
      <c r="P143" s="82"/>
      <c r="Q143" s="82"/>
      <c r="R143" s="82"/>
      <c r="S143" s="85"/>
      <c r="T143" s="85"/>
      <c r="U143" s="85"/>
      <c r="V143" s="85"/>
      <c r="W143" s="85"/>
      <c r="X143" s="85"/>
      <c r="Y143" s="85"/>
      <c r="Z143" s="85"/>
    </row>
    <row r="144" spans="1:26" ht="17.25" customHeight="1">
      <c r="A144" s="167" t="s">
        <v>404</v>
      </c>
      <c r="B144" s="149" t="s">
        <v>249</v>
      </c>
      <c r="C144" s="137" t="s">
        <v>195</v>
      </c>
      <c r="D144" s="137" t="s">
        <v>294</v>
      </c>
      <c r="E144" s="137" t="s">
        <v>516</v>
      </c>
      <c r="F144" s="137" t="s">
        <v>228</v>
      </c>
      <c r="G144" s="137" t="s">
        <v>250</v>
      </c>
      <c r="H144" s="291">
        <v>21.6</v>
      </c>
      <c r="I144" s="291">
        <v>21.6</v>
      </c>
      <c r="J144" s="289">
        <f aca="true" t="shared" si="2" ref="J144:J202">I144/H144</f>
        <v>1</v>
      </c>
      <c r="O144" s="82"/>
      <c r="P144" s="82"/>
      <c r="Q144" s="82"/>
      <c r="R144" s="82"/>
      <c r="S144" s="85"/>
      <c r="T144" s="85"/>
      <c r="U144" s="85"/>
      <c r="V144" s="85"/>
      <c r="W144" s="85"/>
      <c r="X144" s="85"/>
      <c r="Y144" s="85"/>
      <c r="Z144" s="85"/>
    </row>
    <row r="145" spans="1:26" ht="18" customHeight="1">
      <c r="A145" s="167" t="s">
        <v>405</v>
      </c>
      <c r="B145" s="149" t="s">
        <v>251</v>
      </c>
      <c r="C145" s="137" t="s">
        <v>195</v>
      </c>
      <c r="D145" s="137" t="s">
        <v>294</v>
      </c>
      <c r="E145" s="137" t="s">
        <v>516</v>
      </c>
      <c r="F145" s="137" t="s">
        <v>228</v>
      </c>
      <c r="G145" s="137" t="s">
        <v>252</v>
      </c>
      <c r="H145" s="291">
        <v>128.5</v>
      </c>
      <c r="I145" s="291">
        <v>127.70335</v>
      </c>
      <c r="J145" s="289">
        <f t="shared" si="2"/>
        <v>0.9938003891050584</v>
      </c>
      <c r="O145" s="82"/>
      <c r="P145" s="82"/>
      <c r="Q145" s="82"/>
      <c r="R145" s="82"/>
      <c r="S145" s="85"/>
      <c r="T145" s="85"/>
      <c r="U145" s="85"/>
      <c r="V145" s="85"/>
      <c r="W145" s="85"/>
      <c r="X145" s="85"/>
      <c r="Y145" s="85"/>
      <c r="Z145" s="85"/>
    </row>
    <row r="146" spans="1:26" ht="21" customHeight="1">
      <c r="A146" s="167" t="s">
        <v>406</v>
      </c>
      <c r="B146" s="149" t="s">
        <v>227</v>
      </c>
      <c r="C146" s="137" t="s">
        <v>195</v>
      </c>
      <c r="D146" s="137" t="s">
        <v>294</v>
      </c>
      <c r="E146" s="137" t="s">
        <v>516</v>
      </c>
      <c r="F146" s="137" t="s">
        <v>225</v>
      </c>
      <c r="G146" s="137" t="s">
        <v>229</v>
      </c>
      <c r="H146" s="291">
        <v>22.8</v>
      </c>
      <c r="I146" s="291">
        <v>22.8</v>
      </c>
      <c r="J146" s="289">
        <f t="shared" si="2"/>
        <v>1</v>
      </c>
      <c r="O146" s="82"/>
      <c r="P146" s="82"/>
      <c r="Q146" s="82"/>
      <c r="R146" s="82"/>
      <c r="S146" s="85"/>
      <c r="T146" s="85"/>
      <c r="U146" s="85"/>
      <c r="V146" s="85"/>
      <c r="W146" s="85"/>
      <c r="X146" s="85"/>
      <c r="Y146" s="85"/>
      <c r="Z146" s="85"/>
    </row>
    <row r="147" spans="1:26" ht="21.75" customHeight="1">
      <c r="A147" s="167" t="s">
        <v>407</v>
      </c>
      <c r="B147" s="149" t="s">
        <v>227</v>
      </c>
      <c r="C147" s="137" t="s">
        <v>195</v>
      </c>
      <c r="D147" s="137" t="s">
        <v>294</v>
      </c>
      <c r="E147" s="137" t="s">
        <v>516</v>
      </c>
      <c r="F147" s="137" t="s">
        <v>228</v>
      </c>
      <c r="G147" s="137" t="s">
        <v>229</v>
      </c>
      <c r="H147" s="291">
        <v>78.1</v>
      </c>
      <c r="I147" s="291">
        <v>78.09661</v>
      </c>
      <c r="J147" s="289">
        <f t="shared" si="2"/>
        <v>0.9999565941101153</v>
      </c>
      <c r="O147" s="82"/>
      <c r="P147" s="82"/>
      <c r="Q147" s="82"/>
      <c r="R147" s="82"/>
      <c r="S147" s="85"/>
      <c r="T147" s="85"/>
      <c r="U147" s="85"/>
      <c r="V147" s="85"/>
      <c r="W147" s="85"/>
      <c r="X147" s="85"/>
      <c r="Y147" s="85"/>
      <c r="Z147" s="85"/>
    </row>
    <row r="148" spans="1:26" ht="19.5" customHeight="1">
      <c r="A148" s="167" t="s">
        <v>408</v>
      </c>
      <c r="B148" s="149" t="s">
        <v>230</v>
      </c>
      <c r="C148" s="137" t="s">
        <v>195</v>
      </c>
      <c r="D148" s="137" t="s">
        <v>294</v>
      </c>
      <c r="E148" s="137" t="s">
        <v>516</v>
      </c>
      <c r="F148" s="137" t="s">
        <v>225</v>
      </c>
      <c r="G148" s="137" t="s">
        <v>219</v>
      </c>
      <c r="H148" s="291">
        <v>81.3</v>
      </c>
      <c r="I148" s="291">
        <v>81.28</v>
      </c>
      <c r="J148" s="289">
        <f t="shared" si="2"/>
        <v>0.9997539975399754</v>
      </c>
      <c r="O148" s="82"/>
      <c r="P148" s="82"/>
      <c r="Q148" s="82"/>
      <c r="R148" s="82"/>
      <c r="S148" s="85"/>
      <c r="T148" s="85"/>
      <c r="U148" s="85"/>
      <c r="V148" s="85"/>
      <c r="W148" s="85"/>
      <c r="X148" s="85"/>
      <c r="Y148" s="85"/>
      <c r="Z148" s="85"/>
    </row>
    <row r="149" spans="1:26" ht="18" customHeight="1">
      <c r="A149" s="167" t="s">
        <v>409</v>
      </c>
      <c r="B149" s="149" t="s">
        <v>230</v>
      </c>
      <c r="C149" s="137" t="s">
        <v>195</v>
      </c>
      <c r="D149" s="137" t="s">
        <v>294</v>
      </c>
      <c r="E149" s="137" t="s">
        <v>516</v>
      </c>
      <c r="F149" s="137" t="s">
        <v>228</v>
      </c>
      <c r="G149" s="137" t="s">
        <v>219</v>
      </c>
      <c r="H149" s="291">
        <v>5</v>
      </c>
      <c r="I149" s="291">
        <v>4.95</v>
      </c>
      <c r="J149" s="289">
        <f t="shared" si="2"/>
        <v>0.99</v>
      </c>
      <c r="O149" s="82"/>
      <c r="P149" s="82"/>
      <c r="Q149" s="82"/>
      <c r="R149" s="82"/>
      <c r="S149" s="85"/>
      <c r="T149" s="85"/>
      <c r="U149" s="85"/>
      <c r="V149" s="85"/>
      <c r="W149" s="85"/>
      <c r="X149" s="85"/>
      <c r="Y149" s="85"/>
      <c r="Z149" s="85"/>
    </row>
    <row r="150" spans="1:26" ht="21" customHeight="1">
      <c r="A150" s="167" t="s">
        <v>410</v>
      </c>
      <c r="B150" s="149" t="s">
        <v>231</v>
      </c>
      <c r="C150" s="137" t="s">
        <v>195</v>
      </c>
      <c r="D150" s="137" t="s">
        <v>294</v>
      </c>
      <c r="E150" s="137" t="s">
        <v>516</v>
      </c>
      <c r="F150" s="137" t="s">
        <v>253</v>
      </c>
      <c r="G150" s="137" t="s">
        <v>233</v>
      </c>
      <c r="H150" s="291">
        <v>0.9</v>
      </c>
      <c r="I150" s="291">
        <v>0.872</v>
      </c>
      <c r="J150" s="289">
        <f t="shared" si="2"/>
        <v>0.9688888888888889</v>
      </c>
      <c r="O150" s="82"/>
      <c r="P150" s="82"/>
      <c r="Q150" s="82"/>
      <c r="R150" s="82"/>
      <c r="S150" s="85"/>
      <c r="T150" s="85"/>
      <c r="U150" s="85"/>
      <c r="V150" s="85"/>
      <c r="W150" s="85"/>
      <c r="X150" s="85"/>
      <c r="Y150" s="85"/>
      <c r="Z150" s="85"/>
    </row>
    <row r="151" spans="1:26" ht="18" customHeight="1">
      <c r="A151" s="167" t="s">
        <v>411</v>
      </c>
      <c r="B151" s="149" t="s">
        <v>234</v>
      </c>
      <c r="C151" s="137" t="s">
        <v>195</v>
      </c>
      <c r="D151" s="137" t="s">
        <v>294</v>
      </c>
      <c r="E151" s="137" t="s">
        <v>516</v>
      </c>
      <c r="F151" s="137" t="s">
        <v>248</v>
      </c>
      <c r="G151" s="137" t="s">
        <v>14</v>
      </c>
      <c r="H151" s="291">
        <v>66.7</v>
      </c>
      <c r="I151" s="291">
        <f>SUM(I152:I154)</f>
        <v>66.67394</v>
      </c>
      <c r="J151" s="289">
        <f t="shared" si="2"/>
        <v>0.9996092953523238</v>
      </c>
      <c r="O151" s="82"/>
      <c r="P151" s="82"/>
      <c r="Q151" s="82"/>
      <c r="R151" s="82"/>
      <c r="S151" s="85"/>
      <c r="T151" s="85"/>
      <c r="U151" s="85"/>
      <c r="V151" s="85"/>
      <c r="W151" s="85"/>
      <c r="X151" s="85"/>
      <c r="Y151" s="85"/>
      <c r="Z151" s="85"/>
    </row>
    <row r="152" spans="1:26" ht="22.5" customHeight="1">
      <c r="A152" s="167" t="s">
        <v>412</v>
      </c>
      <c r="B152" s="149" t="s">
        <v>235</v>
      </c>
      <c r="C152" s="137" t="s">
        <v>195</v>
      </c>
      <c r="D152" s="137" t="s">
        <v>294</v>
      </c>
      <c r="E152" s="137" t="s">
        <v>516</v>
      </c>
      <c r="F152" s="137" t="s">
        <v>228</v>
      </c>
      <c r="G152" s="137" t="s">
        <v>236</v>
      </c>
      <c r="H152" s="291">
        <v>6.6</v>
      </c>
      <c r="I152" s="291">
        <v>6.6</v>
      </c>
      <c r="J152" s="289">
        <f t="shared" si="2"/>
        <v>1</v>
      </c>
      <c r="O152" s="82"/>
      <c r="P152" s="82"/>
      <c r="Q152" s="82"/>
      <c r="R152" s="82"/>
      <c r="S152" s="85"/>
      <c r="T152" s="85"/>
      <c r="U152" s="85"/>
      <c r="V152" s="85"/>
      <c r="W152" s="85"/>
      <c r="X152" s="85"/>
      <c r="Y152" s="85"/>
      <c r="Z152" s="85"/>
    </row>
    <row r="153" spans="1:26" ht="21" customHeight="1">
      <c r="A153" s="167" t="s">
        <v>413</v>
      </c>
      <c r="B153" s="149" t="s">
        <v>237</v>
      </c>
      <c r="C153" s="137" t="s">
        <v>195</v>
      </c>
      <c r="D153" s="137" t="s">
        <v>294</v>
      </c>
      <c r="E153" s="137" t="s">
        <v>516</v>
      </c>
      <c r="F153" s="137" t="s">
        <v>225</v>
      </c>
      <c r="G153" s="137" t="s">
        <v>238</v>
      </c>
      <c r="H153" s="291">
        <v>0</v>
      </c>
      <c r="I153" s="291">
        <v>0</v>
      </c>
      <c r="J153" s="289">
        <v>0</v>
      </c>
      <c r="O153" s="82"/>
      <c r="P153" s="82"/>
      <c r="Q153" s="82"/>
      <c r="R153" s="82"/>
      <c r="S153" s="85"/>
      <c r="T153" s="85"/>
      <c r="U153" s="85"/>
      <c r="V153" s="85"/>
      <c r="W153" s="85"/>
      <c r="X153" s="85"/>
      <c r="Y153" s="85"/>
      <c r="Z153" s="85"/>
    </row>
    <row r="154" spans="1:26" ht="21.75" customHeight="1">
      <c r="A154" s="167" t="s">
        <v>414</v>
      </c>
      <c r="B154" s="149" t="s">
        <v>237</v>
      </c>
      <c r="C154" s="137" t="s">
        <v>195</v>
      </c>
      <c r="D154" s="137" t="s">
        <v>294</v>
      </c>
      <c r="E154" s="137" t="s">
        <v>516</v>
      </c>
      <c r="F154" s="137" t="s">
        <v>228</v>
      </c>
      <c r="G154" s="137" t="s">
        <v>238</v>
      </c>
      <c r="H154" s="291">
        <v>60.1</v>
      </c>
      <c r="I154" s="291">
        <v>60.07394</v>
      </c>
      <c r="J154" s="289">
        <f t="shared" si="2"/>
        <v>0.9995663893510816</v>
      </c>
      <c r="O154" s="82"/>
      <c r="P154" s="82"/>
      <c r="Q154" s="82"/>
      <c r="R154" s="82"/>
      <c r="S154" s="85"/>
      <c r="T154" s="85"/>
      <c r="U154" s="85"/>
      <c r="V154" s="85"/>
      <c r="W154" s="85"/>
      <c r="X154" s="85"/>
      <c r="Y154" s="85"/>
      <c r="Z154" s="85"/>
    </row>
    <row r="155" spans="1:26" ht="31.5" customHeight="1">
      <c r="A155" s="162" t="s">
        <v>415</v>
      </c>
      <c r="B155" s="171" t="s">
        <v>416</v>
      </c>
      <c r="C155" s="162" t="s">
        <v>195</v>
      </c>
      <c r="D155" s="162" t="s">
        <v>294</v>
      </c>
      <c r="E155" s="147" t="s">
        <v>518</v>
      </c>
      <c r="F155" s="137"/>
      <c r="G155" s="163"/>
      <c r="H155" s="114">
        <v>295.6</v>
      </c>
      <c r="I155" s="114">
        <f>I156+I157+I158</f>
        <v>295.4789</v>
      </c>
      <c r="J155" s="288">
        <f t="shared" si="2"/>
        <v>0.9995903247631934</v>
      </c>
      <c r="K155" s="175"/>
      <c r="L155" s="94"/>
      <c r="M155" s="94"/>
      <c r="N155" s="95"/>
      <c r="O155" s="81"/>
      <c r="P155" s="89"/>
      <c r="Q155" s="82"/>
      <c r="R155" s="82"/>
      <c r="S155" s="85"/>
      <c r="T155" s="85"/>
      <c r="U155" s="85"/>
      <c r="V155" s="85"/>
      <c r="W155" s="85"/>
      <c r="X155" s="85"/>
      <c r="Y155" s="85"/>
      <c r="Z155" s="85"/>
    </row>
    <row r="156" spans="1:26" ht="20.25" customHeight="1">
      <c r="A156" s="167" t="s">
        <v>417</v>
      </c>
      <c r="B156" s="149" t="s">
        <v>230</v>
      </c>
      <c r="C156" s="137" t="s">
        <v>195</v>
      </c>
      <c r="D156" s="137" t="s">
        <v>294</v>
      </c>
      <c r="E156" s="137" t="s">
        <v>518</v>
      </c>
      <c r="F156" s="137" t="s">
        <v>228</v>
      </c>
      <c r="G156" s="170">
        <v>226</v>
      </c>
      <c r="H156" s="120">
        <v>184.5</v>
      </c>
      <c r="I156" s="120">
        <v>184.48</v>
      </c>
      <c r="J156" s="289">
        <f t="shared" si="2"/>
        <v>0.9998915989159891</v>
      </c>
      <c r="K156" s="96"/>
      <c r="L156" s="81"/>
      <c r="M156" s="81"/>
      <c r="N156" s="81"/>
      <c r="O156" s="81"/>
      <c r="P156" s="134"/>
      <c r="Q156" s="82"/>
      <c r="R156" s="82"/>
      <c r="S156" s="85"/>
      <c r="T156" s="85"/>
      <c r="U156" s="85"/>
      <c r="V156" s="85"/>
      <c r="W156" s="85"/>
      <c r="X156" s="85"/>
      <c r="Y156" s="85"/>
      <c r="Z156" s="85"/>
    </row>
    <row r="157" spans="1:26" ht="20.25" customHeight="1">
      <c r="A157" s="167" t="s">
        <v>418</v>
      </c>
      <c r="B157" s="149" t="s">
        <v>231</v>
      </c>
      <c r="C157" s="137" t="s">
        <v>195</v>
      </c>
      <c r="D157" s="137" t="s">
        <v>294</v>
      </c>
      <c r="E157" s="137" t="s">
        <v>518</v>
      </c>
      <c r="F157" s="137" t="s">
        <v>228</v>
      </c>
      <c r="G157" s="137" t="s">
        <v>233</v>
      </c>
      <c r="H157" s="120">
        <v>27.6</v>
      </c>
      <c r="I157" s="120">
        <v>27.59</v>
      </c>
      <c r="J157" s="289">
        <f t="shared" si="2"/>
        <v>0.9996376811594202</v>
      </c>
      <c r="K157" s="96"/>
      <c r="L157" s="81"/>
      <c r="M157" s="81"/>
      <c r="N157" s="81"/>
      <c r="O157" s="81"/>
      <c r="P157" s="81"/>
      <c r="Q157" s="82"/>
      <c r="R157" s="82"/>
      <c r="S157" s="85"/>
      <c r="T157" s="85"/>
      <c r="U157" s="85"/>
      <c r="V157" s="85"/>
      <c r="W157" s="85"/>
      <c r="X157" s="85"/>
      <c r="Y157" s="85"/>
      <c r="Z157" s="85"/>
    </row>
    <row r="158" spans="1:26" ht="20.25" customHeight="1">
      <c r="A158" s="167" t="s">
        <v>419</v>
      </c>
      <c r="B158" s="149" t="s">
        <v>234</v>
      </c>
      <c r="C158" s="137" t="s">
        <v>195</v>
      </c>
      <c r="D158" s="137" t="s">
        <v>294</v>
      </c>
      <c r="E158" s="137" t="s">
        <v>518</v>
      </c>
      <c r="F158" s="137" t="s">
        <v>228</v>
      </c>
      <c r="G158" s="137" t="s">
        <v>14</v>
      </c>
      <c r="H158" s="120">
        <v>83.5</v>
      </c>
      <c r="I158" s="120">
        <f>SUM(I159:I160)</f>
        <v>83.4089</v>
      </c>
      <c r="J158" s="289">
        <f t="shared" si="2"/>
        <v>0.9989089820359282</v>
      </c>
      <c r="K158" s="80"/>
      <c r="L158" s="80"/>
      <c r="M158" s="80"/>
      <c r="N158" s="80"/>
      <c r="O158" s="80"/>
      <c r="P158" s="134"/>
      <c r="Q158" s="82"/>
      <c r="R158" s="82"/>
      <c r="S158" s="85"/>
      <c r="T158" s="85"/>
      <c r="U158" s="85"/>
      <c r="V158" s="85"/>
      <c r="W158" s="85"/>
      <c r="X158" s="85"/>
      <c r="Y158" s="85"/>
      <c r="Z158" s="85"/>
    </row>
    <row r="159" spans="1:26" ht="20.25" customHeight="1">
      <c r="A159" s="167" t="s">
        <v>561</v>
      </c>
      <c r="B159" s="149" t="s">
        <v>235</v>
      </c>
      <c r="C159" s="137" t="s">
        <v>195</v>
      </c>
      <c r="D159" s="137" t="s">
        <v>294</v>
      </c>
      <c r="E159" s="137" t="s">
        <v>518</v>
      </c>
      <c r="F159" s="137" t="s">
        <v>228</v>
      </c>
      <c r="G159" s="137" t="s">
        <v>236</v>
      </c>
      <c r="H159" s="120">
        <v>82</v>
      </c>
      <c r="I159" s="120">
        <v>81.9389</v>
      </c>
      <c r="J159" s="289">
        <f t="shared" si="2"/>
        <v>0.9992548780487805</v>
      </c>
      <c r="K159" s="96"/>
      <c r="L159" s="81"/>
      <c r="M159" s="81"/>
      <c r="N159" s="81"/>
      <c r="O159" s="81"/>
      <c r="P159" s="134"/>
      <c r="Q159" s="82"/>
      <c r="R159" s="82"/>
      <c r="S159" s="85"/>
      <c r="T159" s="85"/>
      <c r="U159" s="85"/>
      <c r="V159" s="85"/>
      <c r="W159" s="85"/>
      <c r="X159" s="85"/>
      <c r="Y159" s="85"/>
      <c r="Z159" s="85"/>
    </row>
    <row r="160" spans="1:26" ht="16.5" customHeight="1">
      <c r="A160" s="167" t="s">
        <v>562</v>
      </c>
      <c r="B160" s="149" t="s">
        <v>237</v>
      </c>
      <c r="C160" s="137" t="s">
        <v>195</v>
      </c>
      <c r="D160" s="137" t="s">
        <v>294</v>
      </c>
      <c r="E160" s="137" t="s">
        <v>518</v>
      </c>
      <c r="F160" s="137" t="s">
        <v>228</v>
      </c>
      <c r="G160" s="170">
        <v>340</v>
      </c>
      <c r="H160" s="120">
        <v>1.5</v>
      </c>
      <c r="I160" s="120">
        <v>1.47</v>
      </c>
      <c r="J160" s="289">
        <f t="shared" si="2"/>
        <v>0.98</v>
      </c>
      <c r="K160" s="80"/>
      <c r="L160" s="80"/>
      <c r="M160" s="80"/>
      <c r="N160" s="80"/>
      <c r="O160" s="80"/>
      <c r="P160" s="80"/>
      <c r="Q160" s="82"/>
      <c r="R160" s="82"/>
      <c r="S160" s="85"/>
      <c r="T160" s="85"/>
      <c r="U160" s="85"/>
      <c r="V160" s="85"/>
      <c r="W160" s="85"/>
      <c r="X160" s="85"/>
      <c r="Y160" s="85"/>
      <c r="Z160" s="85"/>
    </row>
    <row r="161" spans="1:26" ht="60" customHeight="1">
      <c r="A161" s="162" t="s">
        <v>420</v>
      </c>
      <c r="B161" s="140" t="s">
        <v>519</v>
      </c>
      <c r="C161" s="162" t="s">
        <v>195</v>
      </c>
      <c r="D161" s="162" t="s">
        <v>294</v>
      </c>
      <c r="E161" s="147" t="s">
        <v>520</v>
      </c>
      <c r="F161" s="137"/>
      <c r="G161" s="137"/>
      <c r="H161" s="114">
        <v>7.2</v>
      </c>
      <c r="I161" s="114">
        <f>I162+I163</f>
        <v>7.2</v>
      </c>
      <c r="J161" s="288">
        <f t="shared" si="2"/>
        <v>1</v>
      </c>
      <c r="O161" s="82"/>
      <c r="P161" s="82"/>
      <c r="Q161" s="82"/>
      <c r="R161" s="82"/>
      <c r="S161" s="85"/>
      <c r="T161" s="85"/>
      <c r="U161" s="85"/>
      <c r="V161" s="85"/>
      <c r="W161" s="85"/>
      <c r="X161" s="85"/>
      <c r="Y161" s="85"/>
      <c r="Z161" s="85"/>
    </row>
    <row r="162" spans="1:26" ht="16.5" customHeight="1">
      <c r="A162" s="167" t="s">
        <v>521</v>
      </c>
      <c r="B162" s="149" t="s">
        <v>230</v>
      </c>
      <c r="C162" s="137" t="s">
        <v>195</v>
      </c>
      <c r="D162" s="137" t="s">
        <v>294</v>
      </c>
      <c r="E162" s="137" t="s">
        <v>520</v>
      </c>
      <c r="F162" s="137" t="s">
        <v>228</v>
      </c>
      <c r="G162" s="137" t="s">
        <v>219</v>
      </c>
      <c r="H162" s="120">
        <v>0</v>
      </c>
      <c r="I162" s="120">
        <v>0</v>
      </c>
      <c r="J162" s="289">
        <v>0</v>
      </c>
      <c r="O162" s="82"/>
      <c r="P162" s="82"/>
      <c r="Q162" s="82"/>
      <c r="R162" s="82"/>
      <c r="S162" s="85"/>
      <c r="T162" s="85"/>
      <c r="U162" s="85"/>
      <c r="V162" s="85"/>
      <c r="W162" s="85"/>
      <c r="X162" s="85"/>
      <c r="Y162" s="85"/>
      <c r="Z162" s="85"/>
    </row>
    <row r="163" spans="1:26" ht="16.5" customHeight="1">
      <c r="A163" s="167" t="s">
        <v>522</v>
      </c>
      <c r="B163" s="149" t="s">
        <v>237</v>
      </c>
      <c r="C163" s="137" t="s">
        <v>195</v>
      </c>
      <c r="D163" s="137" t="s">
        <v>294</v>
      </c>
      <c r="E163" s="137" t="s">
        <v>520</v>
      </c>
      <c r="F163" s="137" t="s">
        <v>228</v>
      </c>
      <c r="G163" s="137" t="s">
        <v>238</v>
      </c>
      <c r="H163" s="120">
        <v>7.2</v>
      </c>
      <c r="I163" s="120">
        <v>7.2</v>
      </c>
      <c r="J163" s="289">
        <f t="shared" si="2"/>
        <v>1</v>
      </c>
      <c r="O163" s="82"/>
      <c r="P163" s="82"/>
      <c r="Q163" s="82"/>
      <c r="R163" s="82"/>
      <c r="S163" s="85"/>
      <c r="T163" s="85"/>
      <c r="U163" s="85"/>
      <c r="V163" s="85"/>
      <c r="W163" s="85"/>
      <c r="X163" s="85"/>
      <c r="Y163" s="85"/>
      <c r="Z163" s="85"/>
    </row>
    <row r="164" spans="1:26" ht="72.75" customHeight="1">
      <c r="A164" s="162" t="s">
        <v>523</v>
      </c>
      <c r="B164" s="140" t="s">
        <v>524</v>
      </c>
      <c r="C164" s="147" t="s">
        <v>195</v>
      </c>
      <c r="D164" s="147" t="s">
        <v>294</v>
      </c>
      <c r="E164" s="147" t="s">
        <v>525</v>
      </c>
      <c r="F164" s="137"/>
      <c r="G164" s="137"/>
      <c r="H164" s="114">
        <v>10.8</v>
      </c>
      <c r="I164" s="114">
        <f>I165</f>
        <v>10.8</v>
      </c>
      <c r="J164" s="288">
        <f t="shared" si="2"/>
        <v>1</v>
      </c>
      <c r="O164" s="82"/>
      <c r="P164" s="82"/>
      <c r="Q164" s="82"/>
      <c r="R164" s="82"/>
      <c r="S164" s="85"/>
      <c r="T164" s="85"/>
      <c r="U164" s="85"/>
      <c r="V164" s="85"/>
      <c r="W164" s="85"/>
      <c r="X164" s="85"/>
      <c r="Y164" s="85"/>
      <c r="Z164" s="85"/>
    </row>
    <row r="165" spans="1:26" ht="16.5" customHeight="1">
      <c r="A165" s="167" t="s">
        <v>526</v>
      </c>
      <c r="B165" s="149" t="s">
        <v>237</v>
      </c>
      <c r="C165" s="137" t="s">
        <v>195</v>
      </c>
      <c r="D165" s="137" t="s">
        <v>294</v>
      </c>
      <c r="E165" s="137" t="s">
        <v>525</v>
      </c>
      <c r="F165" s="137" t="s">
        <v>228</v>
      </c>
      <c r="G165" s="137" t="s">
        <v>238</v>
      </c>
      <c r="H165" s="120">
        <v>10.8</v>
      </c>
      <c r="I165" s="120">
        <v>10.8</v>
      </c>
      <c r="J165" s="289">
        <f t="shared" si="2"/>
        <v>1</v>
      </c>
      <c r="O165" s="82"/>
      <c r="P165" s="82"/>
      <c r="Q165" s="82"/>
      <c r="R165" s="82"/>
      <c r="S165" s="85"/>
      <c r="T165" s="85"/>
      <c r="U165" s="85"/>
      <c r="V165" s="85"/>
      <c r="W165" s="85"/>
      <c r="X165" s="85"/>
      <c r="Y165" s="85"/>
      <c r="Z165" s="85"/>
    </row>
    <row r="166" spans="1:26" ht="60" customHeight="1">
      <c r="A166" s="162" t="s">
        <v>527</v>
      </c>
      <c r="B166" s="171" t="s">
        <v>423</v>
      </c>
      <c r="C166" s="162" t="s">
        <v>195</v>
      </c>
      <c r="D166" s="162" t="s">
        <v>294</v>
      </c>
      <c r="E166" s="147" t="s">
        <v>528</v>
      </c>
      <c r="F166" s="147"/>
      <c r="G166" s="163"/>
      <c r="H166" s="114">
        <v>18</v>
      </c>
      <c r="I166" s="114">
        <f>I167+I168</f>
        <v>17.959</v>
      </c>
      <c r="J166" s="288">
        <f t="shared" si="2"/>
        <v>0.9977222222222222</v>
      </c>
      <c r="O166" s="82"/>
      <c r="P166" s="82"/>
      <c r="Q166" s="82"/>
      <c r="R166" s="82"/>
      <c r="S166" s="85"/>
      <c r="T166" s="85"/>
      <c r="U166" s="85"/>
      <c r="V166" s="85"/>
      <c r="W166" s="85"/>
      <c r="X166" s="85"/>
      <c r="Y166" s="85"/>
      <c r="Z166" s="85"/>
    </row>
    <row r="167" spans="1:26" ht="19.5" customHeight="1">
      <c r="A167" s="167" t="s">
        <v>529</v>
      </c>
      <c r="B167" s="149" t="s">
        <v>231</v>
      </c>
      <c r="C167" s="137" t="s">
        <v>195</v>
      </c>
      <c r="D167" s="137" t="s">
        <v>294</v>
      </c>
      <c r="E167" s="137" t="s">
        <v>528</v>
      </c>
      <c r="F167" s="137" t="s">
        <v>228</v>
      </c>
      <c r="G167" s="137" t="s">
        <v>233</v>
      </c>
      <c r="H167" s="120">
        <v>2.8</v>
      </c>
      <c r="I167" s="120">
        <v>2.8</v>
      </c>
      <c r="J167" s="289">
        <f t="shared" si="2"/>
        <v>1</v>
      </c>
      <c r="O167" s="82"/>
      <c r="P167" s="82"/>
      <c r="Q167" s="82"/>
      <c r="R167" s="82"/>
      <c r="S167" s="85"/>
      <c r="T167" s="85"/>
      <c r="U167" s="85"/>
      <c r="V167" s="85"/>
      <c r="W167" s="85"/>
      <c r="X167" s="85"/>
      <c r="Y167" s="85"/>
      <c r="Z167" s="85"/>
    </row>
    <row r="168" spans="1:26" ht="20.25" customHeight="1">
      <c r="A168" s="167" t="s">
        <v>563</v>
      </c>
      <c r="B168" s="149" t="s">
        <v>237</v>
      </c>
      <c r="C168" s="137" t="s">
        <v>195</v>
      </c>
      <c r="D168" s="137" t="s">
        <v>294</v>
      </c>
      <c r="E168" s="137" t="s">
        <v>528</v>
      </c>
      <c r="F168" s="137" t="s">
        <v>228</v>
      </c>
      <c r="G168" s="137" t="s">
        <v>238</v>
      </c>
      <c r="H168" s="120">
        <v>15.2</v>
      </c>
      <c r="I168" s="120">
        <v>15.159</v>
      </c>
      <c r="J168" s="289">
        <f t="shared" si="2"/>
        <v>0.9973026315789475</v>
      </c>
      <c r="O168" s="82"/>
      <c r="P168" s="82"/>
      <c r="Q168" s="82"/>
      <c r="R168" s="82"/>
      <c r="S168" s="85"/>
      <c r="T168" s="85"/>
      <c r="U168" s="85"/>
      <c r="V168" s="85"/>
      <c r="W168" s="85"/>
      <c r="X168" s="85"/>
      <c r="Y168" s="85"/>
      <c r="Z168" s="85"/>
    </row>
    <row r="169" spans="1:26" ht="60" customHeight="1">
      <c r="A169" s="162" t="s">
        <v>420</v>
      </c>
      <c r="B169" s="171" t="s">
        <v>421</v>
      </c>
      <c r="C169" s="162" t="s">
        <v>195</v>
      </c>
      <c r="D169" s="162" t="s">
        <v>294</v>
      </c>
      <c r="E169" s="147" t="s">
        <v>530</v>
      </c>
      <c r="F169" s="147"/>
      <c r="G169" s="163"/>
      <c r="H169" s="290">
        <v>377</v>
      </c>
      <c r="I169" s="290">
        <f>I170</f>
        <v>376.8196</v>
      </c>
      <c r="J169" s="288">
        <f t="shared" si="2"/>
        <v>0.9995214854111405</v>
      </c>
      <c r="O169" s="82"/>
      <c r="P169" s="82"/>
      <c r="Q169" s="82"/>
      <c r="R169" s="82"/>
      <c r="S169" s="85"/>
      <c r="T169" s="85"/>
      <c r="U169" s="85"/>
      <c r="V169" s="85"/>
      <c r="W169" s="85"/>
      <c r="X169" s="85"/>
      <c r="Y169" s="85"/>
      <c r="Z169" s="85"/>
    </row>
    <row r="170" spans="1:26" ht="16.5" customHeight="1">
      <c r="A170" s="167" t="s">
        <v>422</v>
      </c>
      <c r="B170" s="149" t="s">
        <v>231</v>
      </c>
      <c r="C170" s="137" t="s">
        <v>195</v>
      </c>
      <c r="D170" s="137" t="s">
        <v>294</v>
      </c>
      <c r="E170" s="137" t="s">
        <v>530</v>
      </c>
      <c r="F170" s="137" t="s">
        <v>228</v>
      </c>
      <c r="G170" s="137" t="s">
        <v>233</v>
      </c>
      <c r="H170" s="291">
        <v>377</v>
      </c>
      <c r="I170" s="291">
        <v>376.8196</v>
      </c>
      <c r="J170" s="289">
        <f t="shared" si="2"/>
        <v>0.9995214854111405</v>
      </c>
      <c r="O170" s="82"/>
      <c r="P170" s="82"/>
      <c r="Q170" s="82"/>
      <c r="R170" s="82"/>
      <c r="S170" s="85"/>
      <c r="T170" s="85"/>
      <c r="U170" s="85"/>
      <c r="V170" s="85"/>
      <c r="W170" s="85"/>
      <c r="X170" s="85"/>
      <c r="Y170" s="85"/>
      <c r="Z170" s="85"/>
    </row>
    <row r="171" spans="1:26" ht="21.75" customHeight="1">
      <c r="A171" s="162" t="s">
        <v>424</v>
      </c>
      <c r="B171" s="140" t="s">
        <v>295</v>
      </c>
      <c r="C171" s="162" t="s">
        <v>195</v>
      </c>
      <c r="D171" s="162" t="s">
        <v>296</v>
      </c>
      <c r="E171" s="137"/>
      <c r="F171" s="137"/>
      <c r="G171" s="137"/>
      <c r="H171" s="113">
        <f>H172</f>
        <v>585</v>
      </c>
      <c r="I171" s="113">
        <f>I172</f>
        <v>583.36364</v>
      </c>
      <c r="J171" s="288">
        <f t="shared" si="2"/>
        <v>0.9972028034188035</v>
      </c>
      <c r="O171" s="82"/>
      <c r="P171" s="82"/>
      <c r="Q171" s="82"/>
      <c r="R171" s="82"/>
      <c r="S171" s="85"/>
      <c r="T171" s="85"/>
      <c r="U171" s="85"/>
      <c r="V171" s="85"/>
      <c r="W171" s="85"/>
      <c r="X171" s="85"/>
      <c r="Y171" s="85"/>
      <c r="Z171" s="85"/>
    </row>
    <row r="172" spans="1:26" ht="48.75" customHeight="1">
      <c r="A172" s="162" t="s">
        <v>425</v>
      </c>
      <c r="B172" s="140" t="s">
        <v>531</v>
      </c>
      <c r="C172" s="162" t="s">
        <v>195</v>
      </c>
      <c r="D172" s="162" t="s">
        <v>296</v>
      </c>
      <c r="E172" s="147" t="s">
        <v>532</v>
      </c>
      <c r="F172" s="137"/>
      <c r="G172" s="137"/>
      <c r="H172" s="113">
        <f>H173+H174</f>
        <v>585</v>
      </c>
      <c r="I172" s="113">
        <f>I173+I174</f>
        <v>583.36364</v>
      </c>
      <c r="J172" s="288">
        <f t="shared" si="2"/>
        <v>0.9972028034188035</v>
      </c>
      <c r="O172" s="82"/>
      <c r="P172" s="82"/>
      <c r="Q172" s="82"/>
      <c r="R172" s="82"/>
      <c r="S172" s="85"/>
      <c r="T172" s="85"/>
      <c r="U172" s="85"/>
      <c r="V172" s="85"/>
      <c r="W172" s="85"/>
      <c r="X172" s="85"/>
      <c r="Y172" s="85"/>
      <c r="Z172" s="85"/>
    </row>
    <row r="173" spans="1:26" ht="23.25" customHeight="1">
      <c r="A173" s="167" t="s">
        <v>426</v>
      </c>
      <c r="B173" s="149" t="s">
        <v>230</v>
      </c>
      <c r="C173" s="137" t="s">
        <v>195</v>
      </c>
      <c r="D173" s="137" t="s">
        <v>296</v>
      </c>
      <c r="E173" s="137" t="s">
        <v>532</v>
      </c>
      <c r="F173" s="137" t="s">
        <v>228</v>
      </c>
      <c r="G173" s="137" t="s">
        <v>219</v>
      </c>
      <c r="H173" s="291">
        <v>447</v>
      </c>
      <c r="I173" s="291">
        <v>446.15611</v>
      </c>
      <c r="J173" s="289">
        <f t="shared" si="2"/>
        <v>0.9981121029082775</v>
      </c>
      <c r="O173" s="82"/>
      <c r="P173" s="82"/>
      <c r="Q173" s="82"/>
      <c r="R173" s="82"/>
      <c r="S173" s="85"/>
      <c r="T173" s="85"/>
      <c r="U173" s="85"/>
      <c r="V173" s="85"/>
      <c r="W173" s="85"/>
      <c r="X173" s="85"/>
      <c r="Y173" s="85"/>
      <c r="Z173" s="85"/>
    </row>
    <row r="174" spans="1:26" ht="22.5" customHeight="1">
      <c r="A174" s="167" t="s">
        <v>564</v>
      </c>
      <c r="B174" s="149" t="s">
        <v>235</v>
      </c>
      <c r="C174" s="137" t="s">
        <v>195</v>
      </c>
      <c r="D174" s="137" t="s">
        <v>296</v>
      </c>
      <c r="E174" s="137" t="s">
        <v>532</v>
      </c>
      <c r="F174" s="137" t="s">
        <v>228</v>
      </c>
      <c r="G174" s="137" t="s">
        <v>236</v>
      </c>
      <c r="H174" s="291">
        <v>138</v>
      </c>
      <c r="I174" s="291">
        <v>137.20753</v>
      </c>
      <c r="J174" s="289">
        <f t="shared" si="2"/>
        <v>0.9942574637681159</v>
      </c>
      <c r="O174" s="82"/>
      <c r="P174" s="82"/>
      <c r="Q174" s="82"/>
      <c r="R174" s="82"/>
      <c r="S174" s="85"/>
      <c r="T174" s="85"/>
      <c r="U174" s="85"/>
      <c r="V174" s="85"/>
      <c r="W174" s="85"/>
      <c r="X174" s="85"/>
      <c r="Y174" s="85"/>
      <c r="Z174" s="85"/>
    </row>
    <row r="175" spans="1:26" ht="21" customHeight="1">
      <c r="A175" s="162" t="s">
        <v>100</v>
      </c>
      <c r="B175" s="140" t="s">
        <v>297</v>
      </c>
      <c r="C175" s="154"/>
      <c r="D175" s="162" t="s">
        <v>298</v>
      </c>
      <c r="E175" s="137"/>
      <c r="F175" s="137"/>
      <c r="G175" s="163"/>
      <c r="H175" s="113">
        <f>H176</f>
        <v>668.4000000000001</v>
      </c>
      <c r="I175" s="113">
        <f>I176</f>
        <v>667.8695</v>
      </c>
      <c r="J175" s="288">
        <f t="shared" si="2"/>
        <v>0.9992063135846797</v>
      </c>
      <c r="O175" s="82"/>
      <c r="P175" s="82"/>
      <c r="Q175" s="82"/>
      <c r="R175" s="82"/>
      <c r="S175" s="85"/>
      <c r="T175" s="85"/>
      <c r="U175" s="85"/>
      <c r="V175" s="85"/>
      <c r="W175" s="85"/>
      <c r="X175" s="85"/>
      <c r="Y175" s="85"/>
      <c r="Z175" s="85"/>
    </row>
    <row r="176" spans="1:26" ht="17.25" customHeight="1">
      <c r="A176" s="162" t="s">
        <v>103</v>
      </c>
      <c r="B176" s="140" t="s">
        <v>299</v>
      </c>
      <c r="C176" s="162" t="s">
        <v>195</v>
      </c>
      <c r="D176" s="162" t="s">
        <v>300</v>
      </c>
      <c r="E176" s="147"/>
      <c r="F176" s="147"/>
      <c r="G176" s="163"/>
      <c r="H176" s="113">
        <f>H177+H179+H181</f>
        <v>668.4000000000001</v>
      </c>
      <c r="I176" s="113">
        <f>I177+I179+I181</f>
        <v>667.8695</v>
      </c>
      <c r="J176" s="288">
        <f t="shared" si="2"/>
        <v>0.9992063135846797</v>
      </c>
      <c r="O176" s="82"/>
      <c r="P176" s="82"/>
      <c r="Q176" s="82"/>
      <c r="R176" s="82"/>
      <c r="S176" s="85"/>
      <c r="T176" s="85"/>
      <c r="U176" s="85"/>
      <c r="V176" s="85"/>
      <c r="W176" s="85"/>
      <c r="X176" s="85"/>
      <c r="Y176" s="85"/>
      <c r="Z176" s="85"/>
    </row>
    <row r="177" spans="1:26" ht="72" customHeight="1">
      <c r="A177" s="162" t="s">
        <v>307</v>
      </c>
      <c r="B177" s="171" t="s">
        <v>427</v>
      </c>
      <c r="C177" s="162" t="s">
        <v>195</v>
      </c>
      <c r="D177" s="162" t="s">
        <v>300</v>
      </c>
      <c r="E177" s="147" t="s">
        <v>533</v>
      </c>
      <c r="F177" s="147"/>
      <c r="G177" s="163"/>
      <c r="H177" s="290">
        <v>540.1</v>
      </c>
      <c r="I177" s="290">
        <f>I178</f>
        <v>539.602</v>
      </c>
      <c r="J177" s="288">
        <f t="shared" si="2"/>
        <v>0.9990779485280503</v>
      </c>
      <c r="O177" s="82"/>
      <c r="P177" s="82"/>
      <c r="Q177" s="82"/>
      <c r="R177" s="82"/>
      <c r="S177" s="85"/>
      <c r="T177" s="85"/>
      <c r="U177" s="85"/>
      <c r="V177" s="85"/>
      <c r="W177" s="85"/>
      <c r="X177" s="85"/>
      <c r="Y177" s="85"/>
      <c r="Z177" s="85"/>
    </row>
    <row r="178" spans="1:26" ht="18" customHeight="1">
      <c r="A178" s="167" t="s">
        <v>428</v>
      </c>
      <c r="B178" s="149" t="s">
        <v>231</v>
      </c>
      <c r="C178" s="137" t="s">
        <v>195</v>
      </c>
      <c r="D178" s="137" t="s">
        <v>300</v>
      </c>
      <c r="E178" s="137" t="s">
        <v>533</v>
      </c>
      <c r="F178" s="137" t="s">
        <v>228</v>
      </c>
      <c r="G178" s="137" t="s">
        <v>233</v>
      </c>
      <c r="H178" s="291">
        <v>540.1</v>
      </c>
      <c r="I178" s="291">
        <v>539.602</v>
      </c>
      <c r="J178" s="289">
        <f t="shared" si="2"/>
        <v>0.9990779485280503</v>
      </c>
      <c r="O178" s="82"/>
      <c r="P178" s="82"/>
      <c r="Q178" s="82"/>
      <c r="R178" s="82"/>
      <c r="S178" s="85"/>
      <c r="T178" s="85"/>
      <c r="U178" s="85"/>
      <c r="V178" s="85"/>
      <c r="W178" s="85"/>
      <c r="X178" s="85"/>
      <c r="Y178" s="85"/>
      <c r="Z178" s="85"/>
    </row>
    <row r="179" spans="1:26" ht="42.75" customHeight="1">
      <c r="A179" s="162" t="s">
        <v>429</v>
      </c>
      <c r="B179" s="171" t="s">
        <v>433</v>
      </c>
      <c r="C179" s="165" t="s">
        <v>195</v>
      </c>
      <c r="D179" s="162" t="s">
        <v>300</v>
      </c>
      <c r="E179" s="147" t="s">
        <v>534</v>
      </c>
      <c r="F179" s="147"/>
      <c r="G179" s="163"/>
      <c r="H179" s="290">
        <v>110.2</v>
      </c>
      <c r="I179" s="290">
        <f>I180</f>
        <v>110.1675</v>
      </c>
      <c r="J179" s="288">
        <f t="shared" si="2"/>
        <v>0.9997050816696915</v>
      </c>
      <c r="O179" s="82"/>
      <c r="P179" s="82"/>
      <c r="Q179" s="82"/>
      <c r="R179" s="82"/>
      <c r="S179" s="85"/>
      <c r="T179" s="85"/>
      <c r="U179" s="85"/>
      <c r="V179" s="85"/>
      <c r="W179" s="85"/>
      <c r="X179" s="85"/>
      <c r="Y179" s="85"/>
      <c r="Z179" s="85"/>
    </row>
    <row r="180" spans="1:26" ht="18" customHeight="1">
      <c r="A180" s="167" t="s">
        <v>431</v>
      </c>
      <c r="B180" s="149" t="s">
        <v>231</v>
      </c>
      <c r="C180" s="137" t="s">
        <v>195</v>
      </c>
      <c r="D180" s="137" t="s">
        <v>300</v>
      </c>
      <c r="E180" s="137" t="s">
        <v>534</v>
      </c>
      <c r="F180" s="137" t="s">
        <v>228</v>
      </c>
      <c r="G180" s="137" t="s">
        <v>233</v>
      </c>
      <c r="H180" s="291">
        <v>110.2</v>
      </c>
      <c r="I180" s="291">
        <v>110.1675</v>
      </c>
      <c r="J180" s="289">
        <f t="shared" si="2"/>
        <v>0.9997050816696915</v>
      </c>
      <c r="O180" s="82"/>
      <c r="P180" s="82"/>
      <c r="Q180" s="82"/>
      <c r="R180" s="82"/>
      <c r="S180" s="85"/>
      <c r="T180" s="85"/>
      <c r="U180" s="85"/>
      <c r="V180" s="85"/>
      <c r="W180" s="85"/>
      <c r="X180" s="85"/>
      <c r="Y180" s="85"/>
      <c r="Z180" s="85"/>
    </row>
    <row r="181" spans="1:26" ht="45" customHeight="1">
      <c r="A181" s="162" t="s">
        <v>432</v>
      </c>
      <c r="B181" s="171" t="s">
        <v>430</v>
      </c>
      <c r="C181" s="162" t="s">
        <v>195</v>
      </c>
      <c r="D181" s="162" t="s">
        <v>300</v>
      </c>
      <c r="E181" s="147" t="s">
        <v>535</v>
      </c>
      <c r="F181" s="137"/>
      <c r="G181" s="137"/>
      <c r="H181" s="114">
        <v>18.1</v>
      </c>
      <c r="I181" s="114">
        <f>I182</f>
        <v>18.1</v>
      </c>
      <c r="J181" s="288">
        <f t="shared" si="2"/>
        <v>1</v>
      </c>
      <c r="O181" s="82"/>
      <c r="P181" s="82"/>
      <c r="Q181" s="82"/>
      <c r="R181" s="82"/>
      <c r="S181" s="85"/>
      <c r="T181" s="85"/>
      <c r="U181" s="85"/>
      <c r="V181" s="85"/>
      <c r="W181" s="85"/>
      <c r="X181" s="85"/>
      <c r="Y181" s="85"/>
      <c r="Z181" s="85"/>
    </row>
    <row r="182" spans="1:26" ht="18" customHeight="1">
      <c r="A182" s="167" t="s">
        <v>434</v>
      </c>
      <c r="B182" s="149" t="s">
        <v>231</v>
      </c>
      <c r="C182" s="137" t="s">
        <v>195</v>
      </c>
      <c r="D182" s="137" t="s">
        <v>300</v>
      </c>
      <c r="E182" s="137" t="s">
        <v>535</v>
      </c>
      <c r="F182" s="137" t="s">
        <v>228</v>
      </c>
      <c r="G182" s="137" t="s">
        <v>233</v>
      </c>
      <c r="H182" s="120">
        <v>18.1</v>
      </c>
      <c r="I182" s="120">
        <v>18.1</v>
      </c>
      <c r="J182" s="289">
        <f t="shared" si="2"/>
        <v>1</v>
      </c>
      <c r="O182" s="82"/>
      <c r="P182" s="82"/>
      <c r="Q182" s="82"/>
      <c r="R182" s="82"/>
      <c r="S182" s="85"/>
      <c r="T182" s="85"/>
      <c r="U182" s="85"/>
      <c r="V182" s="85"/>
      <c r="W182" s="85"/>
      <c r="X182" s="85"/>
      <c r="Y182" s="85"/>
      <c r="Z182" s="85"/>
    </row>
    <row r="183" spans="1:26" ht="26.25" customHeight="1">
      <c r="A183" s="162" t="s">
        <v>136</v>
      </c>
      <c r="B183" s="140" t="s">
        <v>303</v>
      </c>
      <c r="C183" s="165"/>
      <c r="D183" s="162" t="s">
        <v>304</v>
      </c>
      <c r="E183" s="137"/>
      <c r="F183" s="137"/>
      <c r="G183" s="163"/>
      <c r="H183" s="113">
        <f>H184+H187</f>
        <v>1287.4</v>
      </c>
      <c r="I183" s="113">
        <f>I184+I187</f>
        <v>1286.36677</v>
      </c>
      <c r="J183" s="288">
        <f t="shared" si="2"/>
        <v>0.9991974289265185</v>
      </c>
      <c r="O183" s="82"/>
      <c r="P183" s="82"/>
      <c r="Q183" s="82"/>
      <c r="R183" s="82"/>
      <c r="S183" s="85"/>
      <c r="T183" s="85"/>
      <c r="U183" s="85"/>
      <c r="V183" s="85"/>
      <c r="W183" s="85"/>
      <c r="X183" s="85"/>
      <c r="Y183" s="85"/>
      <c r="Z183" s="85"/>
    </row>
    <row r="184" spans="1:26" ht="21" customHeight="1">
      <c r="A184" s="162" t="s">
        <v>139</v>
      </c>
      <c r="B184" s="154" t="s">
        <v>305</v>
      </c>
      <c r="C184" s="162" t="s">
        <v>195</v>
      </c>
      <c r="D184" s="162" t="s">
        <v>306</v>
      </c>
      <c r="E184" s="147"/>
      <c r="F184" s="147"/>
      <c r="G184" s="163"/>
      <c r="H184" s="114">
        <v>529.4</v>
      </c>
      <c r="I184" s="114">
        <f>I185</f>
        <v>528.46677</v>
      </c>
      <c r="J184" s="288">
        <f t="shared" si="2"/>
        <v>0.9982371930487345</v>
      </c>
      <c r="O184" s="82"/>
      <c r="P184" s="82"/>
      <c r="Q184" s="82"/>
      <c r="R184" s="82"/>
      <c r="S184" s="85"/>
      <c r="T184" s="85"/>
      <c r="U184" s="85"/>
      <c r="V184" s="85"/>
      <c r="W184" s="85"/>
      <c r="X184" s="85"/>
      <c r="Y184" s="85"/>
      <c r="Z184" s="85"/>
    </row>
    <row r="185" spans="1:26" ht="60" customHeight="1">
      <c r="A185" s="162" t="s">
        <v>321</v>
      </c>
      <c r="B185" s="154" t="s">
        <v>308</v>
      </c>
      <c r="C185" s="165" t="s">
        <v>195</v>
      </c>
      <c r="D185" s="162" t="s">
        <v>306</v>
      </c>
      <c r="E185" s="147" t="s">
        <v>536</v>
      </c>
      <c r="F185" s="147"/>
      <c r="G185" s="163"/>
      <c r="H185" s="114">
        <v>529.4</v>
      </c>
      <c r="I185" s="114">
        <f>I186</f>
        <v>528.46677</v>
      </c>
      <c r="J185" s="288">
        <f t="shared" si="2"/>
        <v>0.9982371930487345</v>
      </c>
      <c r="O185" s="82"/>
      <c r="P185" s="82"/>
      <c r="Q185" s="82"/>
      <c r="R185" s="82"/>
      <c r="S185" s="85"/>
      <c r="T185" s="85"/>
      <c r="U185" s="85"/>
      <c r="V185" s="85"/>
      <c r="W185" s="85"/>
      <c r="X185" s="85"/>
      <c r="Y185" s="85"/>
      <c r="Z185" s="85"/>
    </row>
    <row r="186" spans="1:26" ht="41.25" customHeight="1">
      <c r="A186" s="167" t="s">
        <v>322</v>
      </c>
      <c r="B186" s="149" t="s">
        <v>309</v>
      </c>
      <c r="C186" s="137" t="s">
        <v>195</v>
      </c>
      <c r="D186" s="137" t="s">
        <v>306</v>
      </c>
      <c r="E186" s="137" t="s">
        <v>536</v>
      </c>
      <c r="F186" s="137" t="s">
        <v>362</v>
      </c>
      <c r="G186" s="137" t="s">
        <v>310</v>
      </c>
      <c r="H186" s="120">
        <v>529.4</v>
      </c>
      <c r="I186" s="120">
        <v>528.46677</v>
      </c>
      <c r="J186" s="289">
        <f t="shared" si="2"/>
        <v>0.9982371930487345</v>
      </c>
      <c r="O186" s="82"/>
      <c r="P186" s="82"/>
      <c r="Q186" s="82"/>
      <c r="R186" s="82"/>
      <c r="S186" s="85"/>
      <c r="T186" s="85"/>
      <c r="U186" s="85"/>
      <c r="V186" s="85"/>
      <c r="W186" s="85"/>
      <c r="X186" s="85"/>
      <c r="Y186" s="85"/>
      <c r="Z186" s="85"/>
    </row>
    <row r="187" spans="1:26" ht="22.5" customHeight="1">
      <c r="A187" s="162" t="s">
        <v>144</v>
      </c>
      <c r="B187" s="140" t="s">
        <v>311</v>
      </c>
      <c r="C187" s="165" t="s">
        <v>195</v>
      </c>
      <c r="D187" s="162" t="s">
        <v>312</v>
      </c>
      <c r="E187" s="137"/>
      <c r="F187" s="137"/>
      <c r="G187" s="163"/>
      <c r="H187" s="114">
        <v>758</v>
      </c>
      <c r="I187" s="114">
        <f>I188+I190</f>
        <v>757.9000000000001</v>
      </c>
      <c r="J187" s="288">
        <f t="shared" si="2"/>
        <v>0.9998680738786281</v>
      </c>
      <c r="O187" s="82"/>
      <c r="P187" s="82"/>
      <c r="Q187" s="82"/>
      <c r="R187" s="82"/>
      <c r="S187" s="85"/>
      <c r="T187" s="85"/>
      <c r="U187" s="85"/>
      <c r="V187" s="85"/>
      <c r="W187" s="85"/>
      <c r="X187" s="85"/>
      <c r="Y187" s="85"/>
      <c r="Z187" s="85"/>
    </row>
    <row r="188" spans="1:26" ht="73.5" customHeight="1">
      <c r="A188" s="162" t="s">
        <v>435</v>
      </c>
      <c r="B188" s="171" t="s">
        <v>437</v>
      </c>
      <c r="C188" s="162" t="s">
        <v>195</v>
      </c>
      <c r="D188" s="162" t="s">
        <v>312</v>
      </c>
      <c r="E188" s="147" t="s">
        <v>537</v>
      </c>
      <c r="F188" s="172"/>
      <c r="G188" s="163"/>
      <c r="H188" s="114">
        <v>524.7</v>
      </c>
      <c r="I188" s="114">
        <f>I189</f>
        <v>524.7</v>
      </c>
      <c r="J188" s="288">
        <f t="shared" si="2"/>
        <v>1</v>
      </c>
      <c r="O188" s="82"/>
      <c r="P188" s="82"/>
      <c r="Q188" s="82"/>
      <c r="R188" s="82"/>
      <c r="S188" s="85"/>
      <c r="T188" s="85"/>
      <c r="U188" s="85"/>
      <c r="V188" s="85"/>
      <c r="W188" s="85"/>
      <c r="X188" s="85"/>
      <c r="Y188" s="85"/>
      <c r="Z188" s="85"/>
    </row>
    <row r="189" spans="1:26" ht="14.25" customHeight="1">
      <c r="A189" s="167" t="s">
        <v>538</v>
      </c>
      <c r="B189" s="149" t="s">
        <v>315</v>
      </c>
      <c r="C189" s="137" t="s">
        <v>195</v>
      </c>
      <c r="D189" s="137" t="s">
        <v>312</v>
      </c>
      <c r="E189" s="137" t="s">
        <v>537</v>
      </c>
      <c r="F189" s="137" t="s">
        <v>363</v>
      </c>
      <c r="G189" s="137" t="s">
        <v>316</v>
      </c>
      <c r="H189" s="120">
        <v>524.7</v>
      </c>
      <c r="I189" s="120">
        <v>524.7</v>
      </c>
      <c r="J189" s="289">
        <f t="shared" si="2"/>
        <v>1</v>
      </c>
      <c r="O189" s="82"/>
      <c r="P189" s="82"/>
      <c r="Q189" s="82"/>
      <c r="R189" s="82"/>
      <c r="S189" s="85"/>
      <c r="T189" s="85"/>
      <c r="U189" s="85"/>
      <c r="V189" s="85"/>
      <c r="W189" s="85"/>
      <c r="X189" s="85"/>
      <c r="Y189" s="85"/>
      <c r="Z189" s="85"/>
    </row>
    <row r="190" spans="1:26" ht="73.5" customHeight="1">
      <c r="A190" s="162" t="s">
        <v>436</v>
      </c>
      <c r="B190" s="171" t="s">
        <v>438</v>
      </c>
      <c r="C190" s="162" t="s">
        <v>195</v>
      </c>
      <c r="D190" s="162" t="s">
        <v>312</v>
      </c>
      <c r="E190" s="147" t="s">
        <v>539</v>
      </c>
      <c r="F190" s="163"/>
      <c r="G190" s="163"/>
      <c r="H190" s="114">
        <v>233.3</v>
      </c>
      <c r="I190" s="114">
        <f>I191</f>
        <v>233.2</v>
      </c>
      <c r="J190" s="288">
        <f t="shared" si="2"/>
        <v>0.9995713673381911</v>
      </c>
      <c r="O190" s="84"/>
      <c r="P190" s="84"/>
      <c r="Q190" s="84"/>
      <c r="R190" s="84"/>
      <c r="S190" s="85"/>
      <c r="T190" s="85"/>
      <c r="U190" s="85"/>
      <c r="V190" s="85"/>
      <c r="W190" s="85"/>
      <c r="X190" s="85"/>
      <c r="Y190" s="85"/>
      <c r="Z190" s="85"/>
    </row>
    <row r="191" spans="1:26" ht="14.25" customHeight="1">
      <c r="A191" s="167" t="s">
        <v>540</v>
      </c>
      <c r="B191" s="149" t="s">
        <v>230</v>
      </c>
      <c r="C191" s="137" t="s">
        <v>195</v>
      </c>
      <c r="D191" s="137" t="s">
        <v>312</v>
      </c>
      <c r="E191" s="137" t="s">
        <v>539</v>
      </c>
      <c r="F191" s="137" t="s">
        <v>439</v>
      </c>
      <c r="G191" s="137" t="s">
        <v>219</v>
      </c>
      <c r="H191" s="120">
        <v>233.3</v>
      </c>
      <c r="I191" s="120">
        <v>233.2</v>
      </c>
      <c r="J191" s="289">
        <f t="shared" si="2"/>
        <v>0.9995713673381911</v>
      </c>
      <c r="O191" s="84"/>
      <c r="P191" s="97"/>
      <c r="Q191" s="98"/>
      <c r="R191" s="98"/>
      <c r="S191" s="85"/>
      <c r="T191" s="85"/>
      <c r="U191" s="85"/>
      <c r="V191" s="85"/>
      <c r="W191" s="85"/>
      <c r="X191" s="85"/>
      <c r="Y191" s="85"/>
      <c r="Z191" s="85"/>
    </row>
    <row r="192" spans="1:26" ht="25.5" customHeight="1">
      <c r="A192" s="162" t="s">
        <v>323</v>
      </c>
      <c r="B192" s="140" t="s">
        <v>317</v>
      </c>
      <c r="C192" s="154"/>
      <c r="D192" s="162" t="s">
        <v>318</v>
      </c>
      <c r="E192" s="137"/>
      <c r="F192" s="137"/>
      <c r="G192" s="163"/>
      <c r="H192" s="290">
        <v>500</v>
      </c>
      <c r="I192" s="290">
        <f>I193</f>
        <v>499.9199</v>
      </c>
      <c r="J192" s="288">
        <f t="shared" si="2"/>
        <v>0.9998398</v>
      </c>
      <c r="O192" s="84"/>
      <c r="P192" s="97"/>
      <c r="Q192" s="98"/>
      <c r="R192" s="98"/>
      <c r="S192" s="85"/>
      <c r="T192" s="85"/>
      <c r="U192" s="85"/>
      <c r="V192" s="85"/>
      <c r="W192" s="85"/>
      <c r="X192" s="85"/>
      <c r="Y192" s="85"/>
      <c r="Z192" s="85"/>
    </row>
    <row r="193" spans="1:26" ht="24" customHeight="1">
      <c r="A193" s="162" t="s">
        <v>324</v>
      </c>
      <c r="B193" s="140" t="s">
        <v>319</v>
      </c>
      <c r="C193" s="147" t="s">
        <v>195</v>
      </c>
      <c r="D193" s="147" t="s">
        <v>320</v>
      </c>
      <c r="E193" s="147"/>
      <c r="F193" s="147"/>
      <c r="G193" s="163"/>
      <c r="H193" s="290">
        <v>500</v>
      </c>
      <c r="I193" s="290">
        <f>I194</f>
        <v>499.9199</v>
      </c>
      <c r="J193" s="288">
        <f t="shared" si="2"/>
        <v>0.9998398</v>
      </c>
      <c r="O193" s="84"/>
      <c r="P193" s="97"/>
      <c r="Q193" s="98"/>
      <c r="R193" s="98"/>
      <c r="S193" s="85"/>
      <c r="T193" s="85"/>
      <c r="U193" s="85"/>
      <c r="V193" s="85"/>
      <c r="W193" s="85"/>
      <c r="X193" s="85"/>
      <c r="Y193" s="85"/>
      <c r="Z193" s="85"/>
    </row>
    <row r="194" spans="1:26" ht="54.75" customHeight="1">
      <c r="A194" s="162" t="s">
        <v>440</v>
      </c>
      <c r="B194" s="171" t="s">
        <v>441</v>
      </c>
      <c r="C194" s="147" t="s">
        <v>195</v>
      </c>
      <c r="D194" s="147" t="s">
        <v>320</v>
      </c>
      <c r="E194" s="147" t="s">
        <v>541</v>
      </c>
      <c r="F194" s="147"/>
      <c r="G194" s="163"/>
      <c r="H194" s="290">
        <v>500</v>
      </c>
      <c r="I194" s="290">
        <f>SUM(I195:I197)</f>
        <v>499.9199</v>
      </c>
      <c r="J194" s="288">
        <f t="shared" si="2"/>
        <v>0.9998398</v>
      </c>
      <c r="O194" s="84"/>
      <c r="P194" s="97"/>
      <c r="Q194" s="98"/>
      <c r="R194" s="98"/>
      <c r="S194" s="85"/>
      <c r="T194" s="85"/>
      <c r="U194" s="85"/>
      <c r="V194" s="85"/>
      <c r="W194" s="85"/>
      <c r="X194" s="85"/>
      <c r="Y194" s="85"/>
      <c r="Z194" s="85"/>
    </row>
    <row r="195" spans="1:26" ht="18.75" customHeight="1">
      <c r="A195" s="167" t="s">
        <v>325</v>
      </c>
      <c r="B195" s="149" t="s">
        <v>230</v>
      </c>
      <c r="C195" s="137" t="s">
        <v>195</v>
      </c>
      <c r="D195" s="137" t="s">
        <v>320</v>
      </c>
      <c r="E195" s="137" t="s">
        <v>541</v>
      </c>
      <c r="F195" s="137" t="s">
        <v>228</v>
      </c>
      <c r="G195" s="170">
        <v>226</v>
      </c>
      <c r="H195" s="291">
        <v>290.6</v>
      </c>
      <c r="I195" s="291">
        <v>290.598</v>
      </c>
      <c r="J195" s="288">
        <f t="shared" si="2"/>
        <v>0.999993117687543</v>
      </c>
      <c r="O195" s="84"/>
      <c r="P195" s="97"/>
      <c r="Q195" s="98"/>
      <c r="R195" s="98"/>
      <c r="S195" s="85"/>
      <c r="T195" s="85"/>
      <c r="U195" s="85"/>
      <c r="V195" s="85"/>
      <c r="W195" s="85"/>
      <c r="X195" s="85"/>
      <c r="Y195" s="85"/>
      <c r="Z195" s="85"/>
    </row>
    <row r="196" spans="1:26" ht="16.5" customHeight="1">
      <c r="A196" s="167" t="s">
        <v>542</v>
      </c>
      <c r="B196" s="83" t="s">
        <v>231</v>
      </c>
      <c r="C196" s="137" t="s">
        <v>195</v>
      </c>
      <c r="D196" s="137" t="s">
        <v>320</v>
      </c>
      <c r="E196" s="137" t="s">
        <v>541</v>
      </c>
      <c r="F196" s="137" t="s">
        <v>228</v>
      </c>
      <c r="G196" s="170">
        <v>290</v>
      </c>
      <c r="H196" s="291">
        <v>73.2</v>
      </c>
      <c r="I196" s="291">
        <v>73.1919</v>
      </c>
      <c r="J196" s="289">
        <f t="shared" si="2"/>
        <v>0.9998893442622951</v>
      </c>
      <c r="O196" s="84"/>
      <c r="P196" s="97"/>
      <c r="Q196" s="98"/>
      <c r="R196" s="98"/>
      <c r="S196" s="85"/>
      <c r="T196" s="85"/>
      <c r="U196" s="85"/>
      <c r="V196" s="85"/>
      <c r="W196" s="85"/>
      <c r="X196" s="85"/>
      <c r="Y196" s="85"/>
      <c r="Z196" s="85"/>
    </row>
    <row r="197" spans="1:26" ht="17.25" customHeight="1">
      <c r="A197" s="167" t="s">
        <v>543</v>
      </c>
      <c r="B197" s="149" t="s">
        <v>237</v>
      </c>
      <c r="C197" s="137" t="s">
        <v>195</v>
      </c>
      <c r="D197" s="137" t="s">
        <v>320</v>
      </c>
      <c r="E197" s="137" t="s">
        <v>541</v>
      </c>
      <c r="F197" s="137" t="s">
        <v>228</v>
      </c>
      <c r="G197" s="170">
        <v>340</v>
      </c>
      <c r="H197" s="291">
        <v>136.20000000000002</v>
      </c>
      <c r="I197" s="291">
        <v>136.13</v>
      </c>
      <c r="J197" s="289">
        <f t="shared" si="2"/>
        <v>0.9994860499265784</v>
      </c>
      <c r="O197" s="84"/>
      <c r="P197" s="97"/>
      <c r="Q197" s="98"/>
      <c r="R197" s="98"/>
      <c r="S197" s="85"/>
      <c r="T197" s="85"/>
      <c r="U197" s="85"/>
      <c r="V197" s="85"/>
      <c r="W197" s="85"/>
      <c r="X197" s="85"/>
      <c r="Y197" s="85"/>
      <c r="Z197" s="85"/>
    </row>
    <row r="198" spans="1:26" ht="18.75" customHeight="1">
      <c r="A198" s="162" t="s">
        <v>544</v>
      </c>
      <c r="B198" s="140" t="s">
        <v>545</v>
      </c>
      <c r="C198" s="162" t="s">
        <v>195</v>
      </c>
      <c r="D198" s="162" t="s">
        <v>546</v>
      </c>
      <c r="E198" s="176"/>
      <c r="F198" s="125"/>
      <c r="G198" s="125"/>
      <c r="H198" s="114">
        <v>520.9</v>
      </c>
      <c r="I198" s="114">
        <f>I199</f>
        <v>520.44409</v>
      </c>
      <c r="J198" s="288">
        <f t="shared" si="2"/>
        <v>0.9991247648301017</v>
      </c>
      <c r="O198" s="84"/>
      <c r="P198" s="97"/>
      <c r="Q198" s="98"/>
      <c r="R198" s="98"/>
      <c r="S198" s="85"/>
      <c r="T198" s="85"/>
      <c r="U198" s="85"/>
      <c r="V198" s="85"/>
      <c r="W198" s="85"/>
      <c r="X198" s="85"/>
      <c r="Y198" s="85"/>
      <c r="Z198" s="85"/>
    </row>
    <row r="199" spans="1:26" ht="19.5" customHeight="1">
      <c r="A199" s="162" t="s">
        <v>547</v>
      </c>
      <c r="B199" s="140" t="s">
        <v>548</v>
      </c>
      <c r="C199" s="162" t="s">
        <v>195</v>
      </c>
      <c r="D199" s="162" t="s">
        <v>549</v>
      </c>
      <c r="E199" s="177"/>
      <c r="F199" s="125"/>
      <c r="G199" s="125"/>
      <c r="H199" s="114">
        <v>520.9</v>
      </c>
      <c r="I199" s="114">
        <f>I200</f>
        <v>520.44409</v>
      </c>
      <c r="J199" s="288">
        <f t="shared" si="2"/>
        <v>0.9991247648301017</v>
      </c>
      <c r="O199" s="84"/>
      <c r="P199" s="97"/>
      <c r="Q199" s="98"/>
      <c r="R199" s="98"/>
      <c r="S199" s="85"/>
      <c r="T199" s="85"/>
      <c r="U199" s="85"/>
      <c r="V199" s="85"/>
      <c r="W199" s="85"/>
      <c r="X199" s="85"/>
      <c r="Y199" s="85"/>
      <c r="Z199" s="85"/>
    </row>
    <row r="200" spans="1:26" ht="69" customHeight="1">
      <c r="A200" s="162" t="s">
        <v>550</v>
      </c>
      <c r="B200" s="178" t="s">
        <v>551</v>
      </c>
      <c r="C200" s="147" t="s">
        <v>195</v>
      </c>
      <c r="D200" s="147" t="s">
        <v>549</v>
      </c>
      <c r="E200" s="177" t="s">
        <v>552</v>
      </c>
      <c r="F200" s="125"/>
      <c r="G200" s="125"/>
      <c r="H200" s="114">
        <v>520.9</v>
      </c>
      <c r="I200" s="114">
        <f>I201</f>
        <v>520.44409</v>
      </c>
      <c r="J200" s="288">
        <f t="shared" si="2"/>
        <v>0.9991247648301017</v>
      </c>
      <c r="O200" s="84"/>
      <c r="P200" s="84"/>
      <c r="Q200" s="84"/>
      <c r="R200" s="84"/>
      <c r="S200" s="85"/>
      <c r="T200" s="85"/>
      <c r="U200" s="85"/>
      <c r="V200" s="85"/>
      <c r="W200" s="85"/>
      <c r="X200" s="85"/>
      <c r="Y200" s="85"/>
      <c r="Z200" s="85"/>
    </row>
    <row r="201" spans="1:26" ht="16.5" customHeight="1">
      <c r="A201" s="179" t="s">
        <v>553</v>
      </c>
      <c r="B201" s="149" t="s">
        <v>237</v>
      </c>
      <c r="C201" s="137" t="s">
        <v>195</v>
      </c>
      <c r="D201" s="137" t="s">
        <v>549</v>
      </c>
      <c r="E201" s="176" t="s">
        <v>552</v>
      </c>
      <c r="F201" s="166">
        <v>244</v>
      </c>
      <c r="G201" s="166">
        <v>340</v>
      </c>
      <c r="H201" s="120">
        <v>520.9</v>
      </c>
      <c r="I201" s="120">
        <v>520.44409</v>
      </c>
      <c r="J201" s="289">
        <f t="shared" si="2"/>
        <v>0.9991247648301017</v>
      </c>
      <c r="O201" s="84"/>
      <c r="P201" s="84"/>
      <c r="Q201" s="84"/>
      <c r="R201" s="84"/>
      <c r="S201" s="85"/>
      <c r="T201" s="85"/>
      <c r="U201" s="85"/>
      <c r="V201" s="85"/>
      <c r="W201" s="85"/>
      <c r="X201" s="85"/>
      <c r="Y201" s="85"/>
      <c r="Z201" s="85"/>
    </row>
    <row r="202" spans="1:19" ht="18" customHeight="1">
      <c r="A202" s="295" t="s">
        <v>326</v>
      </c>
      <c r="B202" s="295"/>
      <c r="C202" s="109"/>
      <c r="D202" s="110"/>
      <c r="E202" s="110"/>
      <c r="F202" s="110"/>
      <c r="G202" s="111"/>
      <c r="H202" s="257">
        <f>H50+H15</f>
        <v>18971.3</v>
      </c>
      <c r="I202" s="257">
        <f>I50+I15</f>
        <v>18866.77127</v>
      </c>
      <c r="J202" s="256">
        <f t="shared" si="2"/>
        <v>0.9944901651441916</v>
      </c>
      <c r="K202" s="180"/>
      <c r="L202" s="180"/>
      <c r="M202" s="80"/>
      <c r="N202" s="80"/>
      <c r="O202" s="80"/>
      <c r="P202" s="80"/>
      <c r="Q202" s="80"/>
      <c r="R202" s="80"/>
      <c r="S202" s="80"/>
    </row>
    <row r="203" spans="1:19" ht="18" customHeight="1">
      <c r="A203" s="246"/>
      <c r="B203" s="247"/>
      <c r="C203" s="109"/>
      <c r="D203" s="110"/>
      <c r="E203" s="110"/>
      <c r="F203" s="110"/>
      <c r="G203" s="111"/>
      <c r="H203" s="115"/>
      <c r="I203" s="248"/>
      <c r="J203" s="180"/>
      <c r="K203" s="180"/>
      <c r="L203" s="180"/>
      <c r="M203" s="80"/>
      <c r="N203" s="80"/>
      <c r="O203" s="80"/>
      <c r="P203" s="80"/>
      <c r="Q203" s="80"/>
      <c r="R203" s="80"/>
      <c r="S203" s="80"/>
    </row>
    <row r="204" spans="1:19" ht="15.75" customHeight="1">
      <c r="A204" s="296" t="s">
        <v>554</v>
      </c>
      <c r="B204" s="297"/>
      <c r="C204" s="109"/>
      <c r="D204" s="110"/>
      <c r="E204" s="110"/>
      <c r="F204" s="110"/>
      <c r="G204" s="111"/>
      <c r="H204" s="126">
        <v>45800</v>
      </c>
      <c r="I204" s="24"/>
      <c r="J204" s="28"/>
      <c r="K204" s="8"/>
      <c r="L204" s="8"/>
      <c r="M204" s="80"/>
      <c r="N204" s="80"/>
      <c r="O204" s="80"/>
      <c r="P204" s="80"/>
      <c r="Q204" s="80"/>
      <c r="R204" s="80"/>
      <c r="S204" s="80"/>
    </row>
    <row r="205" spans="1:19" ht="16.5" customHeight="1">
      <c r="A205" s="298" t="s">
        <v>555</v>
      </c>
      <c r="B205" s="299"/>
      <c r="C205" s="119"/>
      <c r="D205" s="119"/>
      <c r="E205" s="119"/>
      <c r="F205" s="119"/>
      <c r="G205" s="119"/>
      <c r="H205" s="127">
        <f>H202-H204</f>
        <v>-26828.7</v>
      </c>
      <c r="M205" s="80"/>
      <c r="N205" s="80"/>
      <c r="O205" s="80"/>
      <c r="P205" s="80"/>
      <c r="Q205" s="80"/>
      <c r="R205" s="80"/>
      <c r="S205" s="80"/>
    </row>
    <row r="206" spans="1:10" s="80" customFormat="1" ht="16.5" customHeight="1">
      <c r="A206" s="298" t="s">
        <v>556</v>
      </c>
      <c r="B206" s="299"/>
      <c r="C206" s="181"/>
      <c r="D206" s="181"/>
      <c r="E206" s="181"/>
      <c r="F206" s="181"/>
      <c r="G206" s="181"/>
      <c r="H206" s="128">
        <v>-6500</v>
      </c>
      <c r="I206" s="99"/>
      <c r="J206" s="99"/>
    </row>
    <row r="207" spans="1:10" s="80" customFormat="1" ht="13.5" customHeight="1">
      <c r="A207" s="298" t="s">
        <v>557</v>
      </c>
      <c r="B207" s="299"/>
      <c r="C207" s="119"/>
      <c r="D207" s="119"/>
      <c r="E207" s="119"/>
      <c r="F207" s="119"/>
      <c r="G207" s="119"/>
      <c r="H207" s="113">
        <v>13113.99578</v>
      </c>
      <c r="I207" s="99"/>
      <c r="J207" s="99"/>
    </row>
    <row r="208" spans="1:10" s="80" customFormat="1" ht="19.5" customHeight="1">
      <c r="A208" s="298" t="s">
        <v>558</v>
      </c>
      <c r="B208" s="299"/>
      <c r="C208" s="119"/>
      <c r="D208" s="119"/>
      <c r="E208" s="119"/>
      <c r="F208" s="119"/>
      <c r="G208" s="119"/>
      <c r="H208" s="113">
        <f>H207+H206</f>
        <v>6613.995779999999</v>
      </c>
      <c r="I208" s="99"/>
      <c r="J208" s="99"/>
    </row>
    <row r="209" spans="1:10" s="80" customFormat="1" ht="19.5" customHeight="1">
      <c r="A209" s="123"/>
      <c r="B209" s="123"/>
      <c r="C209" s="123"/>
      <c r="D209" s="123"/>
      <c r="E209" s="123"/>
      <c r="F209" s="123"/>
      <c r="G209" s="123"/>
      <c r="H209" s="123"/>
      <c r="I209" s="99"/>
      <c r="J209" s="99"/>
    </row>
    <row r="210" spans="1:10" s="80" customFormat="1" ht="19.5" customHeight="1">
      <c r="A210" s="182" t="s">
        <v>327</v>
      </c>
      <c r="B210" s="89"/>
      <c r="C210" s="89"/>
      <c r="D210" s="89"/>
      <c r="E210" s="89"/>
      <c r="F210" s="89"/>
      <c r="G210" s="182" t="s">
        <v>328</v>
      </c>
      <c r="H210" s="76"/>
      <c r="I210" s="99"/>
      <c r="J210" s="99"/>
    </row>
    <row r="211" spans="1:10" s="80" customFormat="1" ht="19.5" customHeight="1">
      <c r="A211" s="183"/>
      <c r="B211" s="183"/>
      <c r="C211" s="184"/>
      <c r="D211" s="184"/>
      <c r="E211" s="184"/>
      <c r="F211" s="184"/>
      <c r="G211" s="184"/>
      <c r="H211" s="185"/>
      <c r="I211" s="99"/>
      <c r="J211" s="99"/>
    </row>
    <row r="212" spans="1:10" s="80" customFormat="1" ht="15.75" customHeight="1">
      <c r="A212" s="183"/>
      <c r="B212" s="183"/>
      <c r="C212" s="184"/>
      <c r="D212" s="184"/>
      <c r="E212" s="184"/>
      <c r="F212" s="184"/>
      <c r="G212" s="184"/>
      <c r="H212" s="185"/>
      <c r="I212" s="99"/>
      <c r="J212" s="99"/>
    </row>
    <row r="213" spans="8:19" ht="15.75" customHeight="1">
      <c r="H213" s="79"/>
      <c r="M213" s="80"/>
      <c r="N213" s="80"/>
      <c r="O213" s="80"/>
      <c r="P213" s="80"/>
      <c r="Q213" s="80"/>
      <c r="R213" s="80"/>
      <c r="S213" s="80"/>
    </row>
    <row r="214" spans="8:19" ht="15.75" customHeight="1">
      <c r="H214" s="79"/>
      <c r="M214" s="80"/>
      <c r="N214" s="80"/>
      <c r="O214" s="80"/>
      <c r="P214" s="80"/>
      <c r="Q214" s="80"/>
      <c r="R214" s="80"/>
      <c r="S214" s="80"/>
    </row>
    <row r="215" spans="8:19" ht="18" customHeight="1">
      <c r="H215" s="79"/>
      <c r="M215" s="80"/>
      <c r="N215" s="80"/>
      <c r="O215" s="80"/>
      <c r="P215" s="80"/>
      <c r="Q215" s="80"/>
      <c r="R215" s="80"/>
      <c r="S215" s="80"/>
    </row>
    <row r="216" spans="1:19" ht="18" customHeight="1">
      <c r="A216" s="183"/>
      <c r="B216" s="183"/>
      <c r="C216" s="184"/>
      <c r="D216" s="184"/>
      <c r="E216" s="184"/>
      <c r="F216" s="184"/>
      <c r="G216" s="184"/>
      <c r="H216" s="186"/>
      <c r="M216" s="80"/>
      <c r="N216" s="80"/>
      <c r="O216" s="80"/>
      <c r="P216" s="80"/>
      <c r="Q216" s="80"/>
      <c r="R216" s="80"/>
      <c r="S216" s="80"/>
    </row>
    <row r="217" spans="9:19" s="88" customFormat="1" ht="22.5" customHeight="1">
      <c r="I217" s="187"/>
      <c r="J217" s="187"/>
      <c r="K217" s="79"/>
      <c r="L217" s="188"/>
      <c r="M217" s="130"/>
      <c r="N217" s="130"/>
      <c r="O217" s="130"/>
      <c r="P217" s="130"/>
      <c r="Q217" s="130"/>
      <c r="R217" s="130"/>
      <c r="S217" s="130"/>
    </row>
    <row r="218" spans="1:19" s="88" customFormat="1" ht="16.5" customHeight="1">
      <c r="A218" s="189"/>
      <c r="B218" s="189"/>
      <c r="C218" s="190"/>
      <c r="D218" s="190"/>
      <c r="E218" s="190"/>
      <c r="F218" s="190"/>
      <c r="G218" s="190"/>
      <c r="H218" s="191"/>
      <c r="I218" s="129"/>
      <c r="J218" s="129"/>
      <c r="K218" s="79"/>
      <c r="L218" s="192"/>
      <c r="M218" s="130"/>
      <c r="N218" s="130"/>
      <c r="O218" s="130"/>
      <c r="P218" s="193"/>
      <c r="Q218" s="130"/>
      <c r="R218" s="130"/>
      <c r="S218" s="130"/>
    </row>
    <row r="219" spans="1:19" s="88" customFormat="1" ht="18.75" customHeight="1">
      <c r="A219" s="189"/>
      <c r="B219" s="189"/>
      <c r="C219" s="184"/>
      <c r="D219" s="184"/>
      <c r="E219" s="184"/>
      <c r="F219" s="184"/>
      <c r="G219" s="184"/>
      <c r="H219" s="186"/>
      <c r="I219" s="129"/>
      <c r="J219" s="129"/>
      <c r="L219" s="130"/>
      <c r="M219" s="130"/>
      <c r="N219" s="130"/>
      <c r="O219" s="130"/>
      <c r="P219" s="194"/>
      <c r="Q219" s="130"/>
      <c r="R219" s="130"/>
      <c r="S219" s="130"/>
    </row>
    <row r="220" spans="1:19" s="88" customFormat="1" ht="19.5" customHeight="1">
      <c r="A220" s="195"/>
      <c r="B220" s="196"/>
      <c r="C220" s="8"/>
      <c r="D220" s="8"/>
      <c r="E220" s="8"/>
      <c r="F220" s="8"/>
      <c r="G220" s="8"/>
      <c r="H220" s="197"/>
      <c r="I220" s="129"/>
      <c r="J220" s="129"/>
      <c r="K220" s="130"/>
      <c r="L220" s="130"/>
      <c r="M220" s="130"/>
      <c r="N220" s="130"/>
      <c r="O220" s="130"/>
      <c r="P220" s="130"/>
      <c r="Q220" s="130"/>
      <c r="R220" s="130"/>
      <c r="S220" s="130"/>
    </row>
    <row r="221" spans="1:19" s="88" customFormat="1" ht="19.5" customHeight="1">
      <c r="A221" s="198"/>
      <c r="B221" s="198"/>
      <c r="C221" s="79"/>
      <c r="D221" s="79"/>
      <c r="E221" s="79"/>
      <c r="F221" s="79"/>
      <c r="G221" s="79"/>
      <c r="H221" s="29"/>
      <c r="I221" s="129"/>
      <c r="J221" s="129"/>
      <c r="K221" s="130"/>
      <c r="L221" s="130"/>
      <c r="M221" s="130"/>
      <c r="N221" s="130"/>
      <c r="O221" s="130"/>
      <c r="P221" s="199"/>
      <c r="Q221" s="130"/>
      <c r="R221" s="130"/>
      <c r="S221" s="130"/>
    </row>
    <row r="222" spans="1:19" s="88" customFormat="1" ht="18" customHeight="1">
      <c r="A222" s="198"/>
      <c r="B222" s="198"/>
      <c r="C222" s="79"/>
      <c r="D222" s="79"/>
      <c r="E222" s="79"/>
      <c r="F222" s="79"/>
      <c r="G222" s="79"/>
      <c r="H222" s="29"/>
      <c r="I222" s="200"/>
      <c r="J222" s="130"/>
      <c r="L222" s="130"/>
      <c r="M222" s="130"/>
      <c r="N222" s="130"/>
      <c r="O222" s="130"/>
      <c r="P222" s="199"/>
      <c r="Q222" s="130"/>
      <c r="R222" s="130"/>
      <c r="S222" s="130"/>
    </row>
    <row r="223" spans="1:19" s="88" customFormat="1" ht="18.75" customHeight="1">
      <c r="A223" s="198"/>
      <c r="B223" s="198"/>
      <c r="C223" s="79"/>
      <c r="D223" s="79"/>
      <c r="E223" s="79"/>
      <c r="F223" s="79"/>
      <c r="G223" s="79"/>
      <c r="H223" s="29"/>
      <c r="I223" s="130"/>
      <c r="J223" s="200"/>
      <c r="L223" s="130"/>
      <c r="M223" s="130"/>
      <c r="N223" s="130"/>
      <c r="O223" s="130"/>
      <c r="P223" s="201"/>
      <c r="Q223" s="130"/>
      <c r="R223" s="130"/>
      <c r="S223" s="130"/>
    </row>
    <row r="224" spans="1:12" s="202" customFormat="1" ht="21.75" customHeight="1">
      <c r="A224" s="198"/>
      <c r="B224" s="198"/>
      <c r="C224" s="79"/>
      <c r="D224" s="79"/>
      <c r="E224" s="79"/>
      <c r="F224" s="79"/>
      <c r="G224" s="79"/>
      <c r="H224" s="29"/>
      <c r="I224" s="130"/>
      <c r="J224" s="200"/>
      <c r="K224" s="88"/>
      <c r="L224" s="130"/>
    </row>
    <row r="225" spans="1:19" ht="16.5" customHeight="1">
      <c r="A225" s="198"/>
      <c r="B225" s="198"/>
      <c r="I225" s="200"/>
      <c r="J225" s="200"/>
      <c r="K225" s="88"/>
      <c r="L225" s="130"/>
      <c r="M225" s="80"/>
      <c r="N225" s="80"/>
      <c r="O225" s="80"/>
      <c r="P225" s="80"/>
      <c r="Q225" s="80"/>
      <c r="R225" s="80"/>
      <c r="S225" s="80"/>
    </row>
    <row r="226" spans="1:19" ht="18">
      <c r="A226" s="198"/>
      <c r="B226" s="198"/>
      <c r="D226" s="202"/>
      <c r="E226" s="202"/>
      <c r="F226" s="202"/>
      <c r="G226" s="203"/>
      <c r="H226" s="129"/>
      <c r="I226" s="187"/>
      <c r="J226" s="187"/>
      <c r="K226" s="202"/>
      <c r="L226" s="202"/>
      <c r="M226" s="80"/>
      <c r="N226" s="80"/>
      <c r="O226" s="80"/>
      <c r="P226" s="80"/>
      <c r="Q226" s="80"/>
      <c r="R226" s="80"/>
      <c r="S226" s="80"/>
    </row>
    <row r="227" spans="1:19" ht="15.75">
      <c r="A227" s="302"/>
      <c r="B227" s="302"/>
      <c r="C227" s="204"/>
      <c r="D227" s="205"/>
      <c r="E227" s="205"/>
      <c r="F227" s="205"/>
      <c r="G227" s="203"/>
      <c r="H227" s="129"/>
      <c r="I227" s="206"/>
      <c r="J227" s="206"/>
      <c r="L227" s="80"/>
      <c r="M227" s="80"/>
      <c r="N227" s="80"/>
      <c r="O227" s="80"/>
      <c r="P227" s="80"/>
      <c r="Q227" s="80"/>
      <c r="R227" s="80"/>
      <c r="S227" s="80"/>
    </row>
    <row r="228" spans="1:19" ht="22.5" customHeight="1">
      <c r="A228" s="195"/>
      <c r="B228" s="196"/>
      <c r="C228" s="77"/>
      <c r="D228" s="77"/>
      <c r="E228" s="77"/>
      <c r="F228" s="24"/>
      <c r="G228" s="77"/>
      <c r="H228" s="129"/>
      <c r="I228" s="206"/>
      <c r="J228" s="206"/>
      <c r="L228" s="80"/>
      <c r="M228" s="80"/>
      <c r="N228" s="80"/>
      <c r="O228" s="80"/>
      <c r="P228" s="80"/>
      <c r="Q228" s="80"/>
      <c r="R228" s="80"/>
      <c r="S228" s="80"/>
    </row>
    <row r="229" spans="1:19" ht="30" customHeight="1">
      <c r="A229" s="302"/>
      <c r="B229" s="302"/>
      <c r="C229" s="204"/>
      <c r="D229" s="207"/>
      <c r="E229" s="207"/>
      <c r="F229" s="207"/>
      <c r="G229" s="203"/>
      <c r="H229" s="129"/>
      <c r="I229" s="206"/>
      <c r="J229" s="206"/>
      <c r="L229" s="80"/>
      <c r="M229" s="80"/>
      <c r="N229" s="80"/>
      <c r="O229" s="80"/>
      <c r="P229" s="80"/>
      <c r="Q229" s="80"/>
      <c r="R229" s="80"/>
      <c r="S229" s="80"/>
    </row>
    <row r="230" spans="1:19" ht="15.75">
      <c r="A230" s="302"/>
      <c r="B230" s="302"/>
      <c r="C230" s="204"/>
      <c r="D230" s="207"/>
      <c r="E230" s="207"/>
      <c r="F230" s="207"/>
      <c r="G230" s="129"/>
      <c r="H230" s="129"/>
      <c r="I230" s="206"/>
      <c r="J230" s="206"/>
      <c r="L230" s="80"/>
      <c r="M230" s="80"/>
      <c r="N230" s="80"/>
      <c r="O230" s="80"/>
      <c r="P230" s="80"/>
      <c r="Q230" s="80"/>
      <c r="R230" s="80"/>
      <c r="S230" s="80"/>
    </row>
    <row r="231" spans="1:19" ht="15.75">
      <c r="A231" s="302"/>
      <c r="B231" s="302"/>
      <c r="C231" s="204"/>
      <c r="D231" s="207"/>
      <c r="E231" s="207"/>
      <c r="F231" s="207"/>
      <c r="G231" s="129"/>
      <c r="H231" s="129"/>
      <c r="I231" s="206"/>
      <c r="J231" s="206"/>
      <c r="L231" s="80"/>
      <c r="M231" s="80"/>
      <c r="N231" s="80"/>
      <c r="O231" s="80"/>
      <c r="P231" s="80"/>
      <c r="Q231" s="80"/>
      <c r="R231" s="80"/>
      <c r="S231" s="80"/>
    </row>
    <row r="232" spans="1:19" ht="15.75">
      <c r="A232" s="302"/>
      <c r="B232" s="302"/>
      <c r="C232" s="204"/>
      <c r="D232" s="207"/>
      <c r="E232" s="207"/>
      <c r="F232" s="207"/>
      <c r="G232" s="129"/>
      <c r="H232" s="129"/>
      <c r="I232" s="206"/>
      <c r="J232" s="206"/>
      <c r="L232" s="80"/>
      <c r="M232" s="80"/>
      <c r="N232" s="80"/>
      <c r="O232" s="80"/>
      <c r="P232" s="80"/>
      <c r="Q232" s="80"/>
      <c r="R232" s="80"/>
      <c r="S232" s="80"/>
    </row>
    <row r="233" spans="1:19" ht="15.75">
      <c r="A233" s="208"/>
      <c r="B233" s="209"/>
      <c r="C233" s="123"/>
      <c r="D233" s="205"/>
      <c r="E233" s="123"/>
      <c r="F233" s="123"/>
      <c r="G233" s="130"/>
      <c r="H233" s="123"/>
      <c r="I233" s="123"/>
      <c r="J233" s="123"/>
      <c r="L233" s="80"/>
      <c r="M233" s="80"/>
      <c r="N233" s="80"/>
      <c r="O233" s="80"/>
      <c r="P233" s="80"/>
      <c r="Q233" s="80"/>
      <c r="R233" s="80"/>
      <c r="S233" s="80"/>
    </row>
    <row r="234" spans="1:19" ht="12.75">
      <c r="A234" s="210"/>
      <c r="B234" s="211"/>
      <c r="C234" s="88"/>
      <c r="D234" s="88"/>
      <c r="E234" s="88"/>
      <c r="F234" s="88"/>
      <c r="G234" s="88"/>
      <c r="H234" s="130"/>
      <c r="I234" s="123"/>
      <c r="J234" s="123"/>
      <c r="L234" s="80"/>
      <c r="M234" s="80"/>
      <c r="N234" s="80"/>
      <c r="O234" s="80"/>
      <c r="P234" s="80"/>
      <c r="Q234" s="80"/>
      <c r="R234" s="80"/>
      <c r="S234" s="80"/>
    </row>
    <row r="235" spans="1:19" ht="15.75">
      <c r="A235" s="210"/>
      <c r="B235" s="209"/>
      <c r="C235" s="123"/>
      <c r="D235" s="205"/>
      <c r="E235" s="123"/>
      <c r="F235" s="123"/>
      <c r="G235" s="130"/>
      <c r="H235" s="123"/>
      <c r="I235" s="99"/>
      <c r="J235" s="123"/>
      <c r="L235" s="80"/>
      <c r="M235" s="80"/>
      <c r="N235" s="80"/>
      <c r="O235" s="80"/>
      <c r="P235" s="80"/>
      <c r="Q235" s="80"/>
      <c r="R235" s="80"/>
      <c r="S235" s="80"/>
    </row>
    <row r="236" spans="1:19" ht="15.75">
      <c r="A236" s="210"/>
      <c r="B236" s="209"/>
      <c r="C236" s="123"/>
      <c r="D236" s="205"/>
      <c r="E236" s="123"/>
      <c r="F236" s="123"/>
      <c r="G236" s="130"/>
      <c r="H236" s="123"/>
      <c r="I236" s="212"/>
      <c r="J236" s="212"/>
      <c r="L236" s="80"/>
      <c r="M236" s="80"/>
      <c r="N236" s="80"/>
      <c r="O236" s="80"/>
      <c r="P236" s="80"/>
      <c r="Q236" s="80"/>
      <c r="R236" s="80"/>
      <c r="S236" s="80"/>
    </row>
    <row r="237" spans="1:19" ht="12.75">
      <c r="A237" s="213"/>
      <c r="B237" s="214"/>
      <c r="C237" s="215"/>
      <c r="D237" s="192"/>
      <c r="E237" s="192"/>
      <c r="F237" s="192"/>
      <c r="G237" s="187"/>
      <c r="H237" s="187"/>
      <c r="I237" s="212"/>
      <c r="J237" s="212"/>
      <c r="L237" s="80"/>
      <c r="M237" s="80"/>
      <c r="N237" s="80"/>
      <c r="O237" s="80"/>
      <c r="P237" s="80"/>
      <c r="Q237" s="80"/>
      <c r="R237" s="80"/>
      <c r="S237" s="80"/>
    </row>
    <row r="238" spans="1:19" ht="21" customHeight="1">
      <c r="A238" s="301"/>
      <c r="B238" s="301"/>
      <c r="C238" s="216"/>
      <c r="D238" s="202"/>
      <c r="E238" s="202"/>
      <c r="F238" s="202"/>
      <c r="G238" s="206"/>
      <c r="H238" s="206"/>
      <c r="I238" s="99"/>
      <c r="J238" s="99"/>
      <c r="L238" s="80"/>
      <c r="M238" s="80"/>
      <c r="N238" s="80"/>
      <c r="O238" s="80"/>
      <c r="P238" s="80"/>
      <c r="Q238" s="80"/>
      <c r="R238" s="80"/>
      <c r="S238" s="80"/>
    </row>
    <row r="239" spans="1:19" ht="21.75" customHeight="1">
      <c r="A239" s="301"/>
      <c r="B239" s="301"/>
      <c r="C239" s="216"/>
      <c r="D239" s="205"/>
      <c r="E239" s="205"/>
      <c r="F239" s="205"/>
      <c r="G239" s="217"/>
      <c r="H239" s="206"/>
      <c r="I239" s="99"/>
      <c r="J239" s="99"/>
      <c r="L239" s="80"/>
      <c r="M239" s="80"/>
      <c r="N239" s="80"/>
      <c r="O239" s="80"/>
      <c r="P239" s="80"/>
      <c r="Q239" s="80"/>
      <c r="R239" s="80"/>
      <c r="S239" s="80"/>
    </row>
    <row r="240" spans="1:19" ht="24" customHeight="1">
      <c r="A240" s="300"/>
      <c r="B240" s="300"/>
      <c r="C240" s="218"/>
      <c r="D240" s="207"/>
      <c r="E240" s="207"/>
      <c r="F240" s="207"/>
      <c r="G240" s="217"/>
      <c r="H240" s="206"/>
      <c r="I240" s="99"/>
      <c r="J240" s="99"/>
      <c r="L240" s="80"/>
      <c r="M240" s="80"/>
      <c r="N240" s="80"/>
      <c r="O240" s="80"/>
      <c r="P240" s="80"/>
      <c r="Q240" s="80"/>
      <c r="R240" s="80"/>
      <c r="S240" s="80"/>
    </row>
    <row r="241" spans="1:19" ht="27" customHeight="1">
      <c r="A241" s="300"/>
      <c r="B241" s="300"/>
      <c r="C241" s="218"/>
      <c r="D241" s="207"/>
      <c r="E241" s="207"/>
      <c r="F241" s="207"/>
      <c r="G241" s="217"/>
      <c r="H241" s="206"/>
      <c r="I241" s="206"/>
      <c r="J241" s="206"/>
      <c r="L241" s="80"/>
      <c r="M241" s="80"/>
      <c r="N241" s="80"/>
      <c r="O241" s="80"/>
      <c r="P241" s="80"/>
      <c r="Q241" s="80"/>
      <c r="R241" s="80"/>
      <c r="S241" s="80"/>
    </row>
    <row r="242" spans="1:19" ht="33.75" customHeight="1">
      <c r="A242" s="300"/>
      <c r="B242" s="300"/>
      <c r="C242" s="218"/>
      <c r="D242" s="207"/>
      <c r="E242" s="207"/>
      <c r="F242" s="207"/>
      <c r="G242" s="219"/>
      <c r="H242" s="206"/>
      <c r="I242" s="206"/>
      <c r="J242" s="206"/>
      <c r="L242" s="80"/>
      <c r="M242" s="80"/>
      <c r="N242" s="80"/>
      <c r="O242" s="80"/>
      <c r="P242" s="80"/>
      <c r="Q242" s="80"/>
      <c r="R242" s="80"/>
      <c r="S242" s="80"/>
    </row>
    <row r="243" spans="1:19" ht="35.25" customHeight="1">
      <c r="A243" s="300"/>
      <c r="B243" s="300"/>
      <c r="C243" s="218"/>
      <c r="D243" s="207"/>
      <c r="E243" s="207"/>
      <c r="F243" s="207"/>
      <c r="G243" s="219"/>
      <c r="H243" s="206"/>
      <c r="I243" s="206"/>
      <c r="J243" s="206"/>
      <c r="L243" s="80"/>
      <c r="O243" s="80"/>
      <c r="P243" s="80"/>
      <c r="Q243" s="80"/>
      <c r="R243" s="80"/>
      <c r="S243" s="80"/>
    </row>
    <row r="244" spans="1:19" ht="15.75">
      <c r="A244" s="220"/>
      <c r="B244" s="220"/>
      <c r="C244" s="221"/>
      <c r="D244" s="221"/>
      <c r="E244" s="221"/>
      <c r="F244" s="221"/>
      <c r="G244" s="219"/>
      <c r="H244" s="123"/>
      <c r="I244" s="206"/>
      <c r="J244" s="206"/>
      <c r="L244" s="80"/>
      <c r="O244" s="80"/>
      <c r="P244" s="80"/>
      <c r="Q244" s="80"/>
      <c r="R244" s="80"/>
      <c r="S244" s="80"/>
    </row>
    <row r="245" spans="1:19" ht="15.75">
      <c r="A245" s="220"/>
      <c r="B245" s="198"/>
      <c r="C245" s="78"/>
      <c r="D245" s="221"/>
      <c r="E245" s="221"/>
      <c r="F245" s="221"/>
      <c r="G245" s="219"/>
      <c r="H245" s="123"/>
      <c r="I245" s="206"/>
      <c r="J245" s="206"/>
      <c r="O245" s="80"/>
      <c r="P245" s="80"/>
      <c r="Q245" s="80"/>
      <c r="R245" s="80"/>
      <c r="S245" s="80"/>
    </row>
    <row r="246" spans="1:19" ht="15.75">
      <c r="A246" s="220"/>
      <c r="B246" s="198"/>
      <c r="G246" s="219"/>
      <c r="H246" s="99"/>
      <c r="I246" s="206"/>
      <c r="J246" s="206"/>
      <c r="O246" s="80"/>
      <c r="P246" s="80"/>
      <c r="Q246" s="80"/>
      <c r="R246" s="80"/>
      <c r="S246" s="80"/>
    </row>
    <row r="247" spans="1:19" ht="15.75">
      <c r="A247" s="222"/>
      <c r="B247" s="220"/>
      <c r="C247" s="223"/>
      <c r="D247" s="223"/>
      <c r="E247" s="223"/>
      <c r="F247" s="223"/>
      <c r="G247" s="219"/>
      <c r="H247" s="212"/>
      <c r="I247" s="206"/>
      <c r="J247" s="206"/>
      <c r="O247" s="80"/>
      <c r="P247" s="80"/>
      <c r="Q247" s="80"/>
      <c r="R247" s="80"/>
      <c r="S247" s="80"/>
    </row>
    <row r="248" spans="1:19" ht="15.75">
      <c r="A248" s="198"/>
      <c r="B248" s="220"/>
      <c r="C248" s="223"/>
      <c r="D248" s="223"/>
      <c r="E248" s="223"/>
      <c r="F248" s="224"/>
      <c r="G248" s="219"/>
      <c r="H248" s="212"/>
      <c r="I248" s="225"/>
      <c r="J248" s="225"/>
      <c r="O248" s="80"/>
      <c r="P248" s="80"/>
      <c r="Q248" s="80"/>
      <c r="R248" s="80"/>
      <c r="S248" s="80"/>
    </row>
    <row r="249" spans="1:19" ht="15.75">
      <c r="A249" s="220"/>
      <c r="B249" s="220"/>
      <c r="C249" s="223"/>
      <c r="D249" s="223"/>
      <c r="E249" s="223"/>
      <c r="F249" s="224"/>
      <c r="G249" s="219"/>
      <c r="H249" s="99"/>
      <c r="I249" s="225"/>
      <c r="J249" s="225"/>
      <c r="O249" s="80"/>
      <c r="P249" s="80"/>
      <c r="Q249" s="80"/>
      <c r="R249" s="80"/>
      <c r="S249" s="80"/>
    </row>
    <row r="250" spans="1:19" ht="15.75">
      <c r="A250" s="226"/>
      <c r="B250" s="226"/>
      <c r="C250" s="223"/>
      <c r="D250" s="223"/>
      <c r="E250" s="223"/>
      <c r="F250" s="227"/>
      <c r="G250" s="219"/>
      <c r="H250" s="99"/>
      <c r="I250" s="225"/>
      <c r="J250" s="225"/>
      <c r="O250" s="80"/>
      <c r="P250" s="80"/>
      <c r="Q250" s="80"/>
      <c r="R250" s="80"/>
      <c r="S250" s="80"/>
    </row>
    <row r="251" spans="1:19" ht="15.75">
      <c r="A251" s="226"/>
      <c r="B251" s="226"/>
      <c r="C251" s="223"/>
      <c r="D251" s="223"/>
      <c r="E251" s="223"/>
      <c r="F251" s="227"/>
      <c r="G251" s="228"/>
      <c r="H251" s="99"/>
      <c r="I251" s="225"/>
      <c r="J251" s="225"/>
      <c r="O251" s="80"/>
      <c r="P251" s="80"/>
      <c r="Q251" s="80"/>
      <c r="R251" s="80"/>
      <c r="S251" s="80"/>
    </row>
    <row r="252" spans="1:19" ht="18">
      <c r="A252" s="301"/>
      <c r="B252" s="301"/>
      <c r="C252" s="229"/>
      <c r="D252" s="230"/>
      <c r="E252" s="230"/>
      <c r="F252" s="224"/>
      <c r="G252" s="219"/>
      <c r="H252" s="206"/>
      <c r="I252" s="225"/>
      <c r="J252" s="225"/>
      <c r="O252" s="80"/>
      <c r="P252" s="80"/>
      <c r="Q252" s="80"/>
      <c r="R252" s="80"/>
      <c r="S252" s="80"/>
    </row>
    <row r="253" spans="1:19" ht="18">
      <c r="A253" s="301"/>
      <c r="B253" s="301"/>
      <c r="C253" s="229"/>
      <c r="D253" s="231"/>
      <c r="E253" s="231"/>
      <c r="F253" s="227"/>
      <c r="G253" s="217"/>
      <c r="H253" s="206"/>
      <c r="I253" s="232"/>
      <c r="J253" s="232"/>
      <c r="O253" s="80"/>
      <c r="P253" s="80"/>
      <c r="Q253" s="80"/>
      <c r="R253" s="80"/>
      <c r="S253" s="80"/>
    </row>
    <row r="254" spans="1:19" ht="15.75">
      <c r="A254" s="300"/>
      <c r="B254" s="300"/>
      <c r="C254" s="233"/>
      <c r="D254" s="223"/>
      <c r="E254" s="223"/>
      <c r="F254" s="227"/>
      <c r="G254" s="234"/>
      <c r="H254" s="206"/>
      <c r="I254" s="235"/>
      <c r="J254" s="232"/>
      <c r="O254" s="80"/>
      <c r="P254" s="80"/>
      <c r="Q254" s="80"/>
      <c r="R254" s="80"/>
      <c r="S254" s="80"/>
    </row>
    <row r="255" spans="1:19" ht="15.75">
      <c r="A255" s="300"/>
      <c r="B255" s="300"/>
      <c r="C255" s="233"/>
      <c r="D255" s="223"/>
      <c r="E255" s="223"/>
      <c r="F255" s="227"/>
      <c r="G255" s="234"/>
      <c r="H255" s="206"/>
      <c r="I255" s="80"/>
      <c r="J255" s="80"/>
      <c r="O255" s="80"/>
      <c r="P255" s="80"/>
      <c r="Q255" s="80"/>
      <c r="R255" s="80"/>
      <c r="S255" s="80"/>
    </row>
    <row r="256" spans="1:19" ht="15.75">
      <c r="A256" s="300"/>
      <c r="B256" s="300"/>
      <c r="C256" s="233"/>
      <c r="D256" s="223"/>
      <c r="E256" s="223"/>
      <c r="F256" s="227"/>
      <c r="G256" s="206"/>
      <c r="H256" s="206"/>
      <c r="I256" s="99"/>
      <c r="J256" s="99"/>
      <c r="O256" s="80"/>
      <c r="P256" s="80"/>
      <c r="Q256" s="80"/>
      <c r="R256" s="80"/>
      <c r="S256" s="80"/>
    </row>
    <row r="257" spans="1:19" ht="15.75">
      <c r="A257" s="300"/>
      <c r="B257" s="300"/>
      <c r="C257" s="233"/>
      <c r="D257" s="223"/>
      <c r="E257" s="223"/>
      <c r="F257" s="227"/>
      <c r="G257" s="206"/>
      <c r="H257" s="206"/>
      <c r="I257" s="99"/>
      <c r="J257" s="99"/>
      <c r="O257" s="80"/>
      <c r="P257" s="80"/>
      <c r="Q257" s="80"/>
      <c r="R257" s="80"/>
      <c r="S257" s="80"/>
    </row>
    <row r="258" spans="1:19" ht="18">
      <c r="A258" s="301"/>
      <c r="B258" s="301"/>
      <c r="C258" s="229"/>
      <c r="D258" s="230"/>
      <c r="E258" s="230"/>
      <c r="F258" s="224"/>
      <c r="G258" s="234"/>
      <c r="H258" s="206"/>
      <c r="I258" s="99"/>
      <c r="J258" s="99"/>
      <c r="O258" s="80"/>
      <c r="P258" s="80"/>
      <c r="Q258" s="80"/>
      <c r="R258" s="80"/>
      <c r="S258" s="80"/>
    </row>
    <row r="259" spans="1:19" ht="18">
      <c r="A259" s="301"/>
      <c r="B259" s="301"/>
      <c r="C259" s="236"/>
      <c r="D259" s="237"/>
      <c r="E259" s="237"/>
      <c r="F259" s="224"/>
      <c r="G259" s="238"/>
      <c r="H259" s="225"/>
      <c r="I259" s="99"/>
      <c r="J259" s="99"/>
      <c r="O259" s="80"/>
      <c r="P259" s="80"/>
      <c r="Q259" s="80"/>
      <c r="R259" s="80"/>
      <c r="S259" s="80"/>
    </row>
    <row r="260" spans="1:19" ht="15.75">
      <c r="A260" s="300"/>
      <c r="B260" s="300"/>
      <c r="C260" s="239"/>
      <c r="D260" s="240"/>
      <c r="E260" s="240"/>
      <c r="F260" s="227"/>
      <c r="G260" s="238"/>
      <c r="H260" s="225"/>
      <c r="I260" s="99"/>
      <c r="J260" s="99"/>
      <c r="O260" s="80"/>
      <c r="P260" s="80"/>
      <c r="Q260" s="80"/>
      <c r="R260" s="80"/>
      <c r="S260" s="80"/>
    </row>
    <row r="261" spans="1:19" ht="15.75">
      <c r="A261" s="300"/>
      <c r="B261" s="300"/>
      <c r="C261" s="239"/>
      <c r="D261" s="240"/>
      <c r="E261" s="240"/>
      <c r="F261" s="227"/>
      <c r="G261" s="238"/>
      <c r="H261" s="225"/>
      <c r="I261" s="99"/>
      <c r="J261" s="99"/>
      <c r="O261" s="80"/>
      <c r="P261" s="80"/>
      <c r="Q261" s="80"/>
      <c r="R261" s="80"/>
      <c r="S261" s="80"/>
    </row>
    <row r="262" spans="1:19" ht="15.75">
      <c r="A262" s="300"/>
      <c r="B262" s="300"/>
      <c r="C262" s="239"/>
      <c r="D262" s="240"/>
      <c r="E262" s="240"/>
      <c r="F262" s="224"/>
      <c r="G262" s="225"/>
      <c r="H262" s="225"/>
      <c r="I262" s="99"/>
      <c r="J262" s="99"/>
      <c r="O262" s="80"/>
      <c r="P262" s="80"/>
      <c r="Q262" s="80"/>
      <c r="R262" s="80"/>
      <c r="S262" s="80"/>
    </row>
    <row r="263" spans="1:19" ht="15.75">
      <c r="A263" s="300"/>
      <c r="B263" s="300"/>
      <c r="C263" s="239"/>
      <c r="D263" s="240"/>
      <c r="E263" s="240"/>
      <c r="F263" s="224"/>
      <c r="G263" s="225"/>
      <c r="H263" s="225"/>
      <c r="I263" s="99"/>
      <c r="J263" s="99"/>
      <c r="O263" s="80"/>
      <c r="P263" s="80"/>
      <c r="Q263" s="80"/>
      <c r="R263" s="80"/>
      <c r="S263" s="80"/>
    </row>
    <row r="264" spans="1:19" ht="12.75">
      <c r="A264" s="220"/>
      <c r="B264" s="220"/>
      <c r="C264" s="240"/>
      <c r="D264" s="240"/>
      <c r="E264" s="240"/>
      <c r="F264" s="227"/>
      <c r="G264" s="241"/>
      <c r="H264" s="232"/>
      <c r="I264" s="99"/>
      <c r="J264" s="99"/>
      <c r="O264" s="80"/>
      <c r="P264" s="80"/>
      <c r="Q264" s="80"/>
      <c r="R264" s="80"/>
      <c r="S264" s="80"/>
    </row>
    <row r="265" spans="1:19" ht="12.75">
      <c r="A265" s="220"/>
      <c r="B265" s="198"/>
      <c r="C265" s="85"/>
      <c r="D265" s="242"/>
      <c r="E265" s="242"/>
      <c r="F265" s="224"/>
      <c r="G265" s="243"/>
      <c r="H265" s="80"/>
      <c r="I265" s="99"/>
      <c r="J265" s="99"/>
      <c r="O265" s="80"/>
      <c r="P265" s="80"/>
      <c r="Q265" s="80"/>
      <c r="R265" s="80"/>
      <c r="S265" s="80"/>
    </row>
    <row r="266" spans="1:19" ht="12.75">
      <c r="A266" s="220"/>
      <c r="B266" s="198"/>
      <c r="C266" s="244"/>
      <c r="D266" s="223"/>
      <c r="E266" s="223"/>
      <c r="F266" s="227"/>
      <c r="G266" s="221"/>
      <c r="H266" s="232"/>
      <c r="I266" s="99"/>
      <c r="J266" s="99"/>
      <c r="O266" s="80"/>
      <c r="P266" s="80"/>
      <c r="Q266" s="80"/>
      <c r="R266" s="80"/>
      <c r="S266" s="80"/>
    </row>
    <row r="267" spans="1:19" ht="12.75">
      <c r="A267" s="220"/>
      <c r="B267" s="220"/>
      <c r="C267" s="223"/>
      <c r="D267" s="223"/>
      <c r="E267" s="223"/>
      <c r="F267" s="227"/>
      <c r="G267" s="221"/>
      <c r="H267" s="99"/>
      <c r="I267" s="99"/>
      <c r="J267" s="99"/>
      <c r="O267" s="80"/>
      <c r="P267" s="80"/>
      <c r="Q267" s="80"/>
      <c r="R267" s="80"/>
      <c r="S267" s="80"/>
    </row>
    <row r="268" spans="1:19" ht="12.75">
      <c r="A268" s="220"/>
      <c r="B268" s="220"/>
      <c r="C268" s="223"/>
      <c r="D268" s="223"/>
      <c r="E268" s="223"/>
      <c r="F268" s="224"/>
      <c r="G268" s="221"/>
      <c r="H268" s="99"/>
      <c r="I268" s="99"/>
      <c r="J268" s="99"/>
      <c r="O268" s="80"/>
      <c r="P268" s="80"/>
      <c r="Q268" s="80"/>
      <c r="R268" s="80"/>
      <c r="S268" s="80"/>
    </row>
    <row r="269" spans="1:19" ht="12.75">
      <c r="A269" s="220"/>
      <c r="B269" s="220"/>
      <c r="C269" s="223"/>
      <c r="D269" s="223"/>
      <c r="E269" s="223"/>
      <c r="F269" s="224"/>
      <c r="G269" s="221"/>
      <c r="H269" s="99"/>
      <c r="I269" s="99"/>
      <c r="J269" s="99"/>
      <c r="O269" s="80"/>
      <c r="P269" s="80"/>
      <c r="Q269" s="80"/>
      <c r="R269" s="80"/>
      <c r="S269" s="80"/>
    </row>
    <row r="270" spans="1:19" ht="12.75">
      <c r="A270" s="220"/>
      <c r="B270" s="220"/>
      <c r="C270" s="223"/>
      <c r="D270" s="223"/>
      <c r="E270" s="223"/>
      <c r="F270" s="245"/>
      <c r="G270" s="221"/>
      <c r="H270" s="99"/>
      <c r="I270" s="99"/>
      <c r="J270" s="99"/>
      <c r="O270" s="80"/>
      <c r="P270" s="80"/>
      <c r="Q270" s="80"/>
      <c r="R270" s="80"/>
      <c r="S270" s="80"/>
    </row>
    <row r="271" spans="1:19" ht="12.75">
      <c r="A271" s="220"/>
      <c r="B271" s="220"/>
      <c r="C271" s="223"/>
      <c r="D271" s="223"/>
      <c r="E271" s="223"/>
      <c r="F271" s="223"/>
      <c r="G271" s="221"/>
      <c r="H271" s="99"/>
      <c r="I271" s="99"/>
      <c r="J271" s="99"/>
      <c r="O271" s="80"/>
      <c r="P271" s="80"/>
      <c r="Q271" s="80"/>
      <c r="R271" s="80"/>
      <c r="S271" s="80"/>
    </row>
    <row r="272" spans="1:19" ht="12.75">
      <c r="A272" s="220"/>
      <c r="B272" s="220"/>
      <c r="C272" s="223"/>
      <c r="D272" s="223"/>
      <c r="E272" s="223"/>
      <c r="F272" s="223"/>
      <c r="G272" s="221"/>
      <c r="H272" s="99"/>
      <c r="I272" s="99"/>
      <c r="J272" s="99"/>
      <c r="O272" s="80"/>
      <c r="P272" s="80"/>
      <c r="Q272" s="80"/>
      <c r="R272" s="80"/>
      <c r="S272" s="80"/>
    </row>
    <row r="273" spans="1:19" ht="12.75">
      <c r="A273" s="198"/>
      <c r="B273" s="198"/>
      <c r="C273" s="85"/>
      <c r="D273" s="85"/>
      <c r="E273" s="85"/>
      <c r="F273" s="85"/>
      <c r="H273" s="99"/>
      <c r="I273" s="99"/>
      <c r="J273" s="99"/>
      <c r="O273" s="80"/>
      <c r="P273" s="80"/>
      <c r="Q273" s="80"/>
      <c r="R273" s="80"/>
      <c r="S273" s="80"/>
    </row>
    <row r="274" spans="1:19" ht="12.75">
      <c r="A274" s="198"/>
      <c r="B274" s="198"/>
      <c r="C274" s="85"/>
      <c r="D274" s="85"/>
      <c r="E274" s="85"/>
      <c r="F274" s="85"/>
      <c r="H274" s="99"/>
      <c r="I274" s="99"/>
      <c r="J274" s="99"/>
      <c r="O274" s="80"/>
      <c r="P274" s="80"/>
      <c r="Q274" s="80"/>
      <c r="R274" s="80"/>
      <c r="S274" s="80"/>
    </row>
    <row r="275" spans="1:19" ht="12.75">
      <c r="A275" s="198"/>
      <c r="B275" s="198"/>
      <c r="C275" s="85"/>
      <c r="D275" s="85"/>
      <c r="E275" s="85"/>
      <c r="F275" s="85"/>
      <c r="H275" s="99"/>
      <c r="I275" s="99"/>
      <c r="J275" s="99"/>
      <c r="O275" s="80"/>
      <c r="P275" s="80"/>
      <c r="Q275" s="80"/>
      <c r="R275" s="80"/>
      <c r="S275" s="80"/>
    </row>
    <row r="276" spans="1:19" ht="12.75">
      <c r="A276" s="198"/>
      <c r="B276" s="198"/>
      <c r="C276" s="85"/>
      <c r="D276" s="85"/>
      <c r="E276" s="85"/>
      <c r="F276" s="85"/>
      <c r="H276" s="99"/>
      <c r="I276" s="99"/>
      <c r="J276" s="99"/>
      <c r="O276" s="80"/>
      <c r="P276" s="80"/>
      <c r="Q276" s="80"/>
      <c r="R276" s="80"/>
      <c r="S276" s="80"/>
    </row>
    <row r="277" spans="1:19" ht="12.75">
      <c r="A277" s="198"/>
      <c r="B277" s="198"/>
      <c r="C277" s="85"/>
      <c r="D277" s="85"/>
      <c r="E277" s="85"/>
      <c r="F277" s="85"/>
      <c r="H277" s="99"/>
      <c r="I277" s="99"/>
      <c r="J277" s="99"/>
      <c r="O277" s="80"/>
      <c r="P277" s="80"/>
      <c r="Q277" s="80"/>
      <c r="R277" s="80"/>
      <c r="S277" s="80"/>
    </row>
    <row r="278" spans="1:19" ht="12.75">
      <c r="A278" s="198"/>
      <c r="B278" s="198"/>
      <c r="C278" s="85"/>
      <c r="D278" s="85"/>
      <c r="E278" s="85"/>
      <c r="F278" s="85"/>
      <c r="H278" s="99"/>
      <c r="I278" s="99"/>
      <c r="J278" s="99"/>
      <c r="O278" s="80"/>
      <c r="P278" s="80"/>
      <c r="Q278" s="80"/>
      <c r="R278" s="80"/>
      <c r="S278" s="80"/>
    </row>
    <row r="279" spans="1:19" ht="12.75">
      <c r="A279" s="198"/>
      <c r="B279" s="198"/>
      <c r="C279" s="85"/>
      <c r="D279" s="85"/>
      <c r="E279" s="85"/>
      <c r="F279" s="85"/>
      <c r="H279" s="99"/>
      <c r="I279" s="99"/>
      <c r="J279" s="99"/>
      <c r="O279" s="80"/>
      <c r="P279" s="80"/>
      <c r="Q279" s="80"/>
      <c r="R279" s="80"/>
      <c r="S279" s="80"/>
    </row>
    <row r="280" spans="1:19" ht="12.75">
      <c r="A280" s="198"/>
      <c r="B280" s="198"/>
      <c r="C280" s="85"/>
      <c r="D280" s="85"/>
      <c r="E280" s="85"/>
      <c r="F280" s="85"/>
      <c r="H280" s="99"/>
      <c r="I280" s="99"/>
      <c r="J280" s="99"/>
      <c r="O280" s="80"/>
      <c r="P280" s="80"/>
      <c r="Q280" s="80"/>
      <c r="R280" s="80"/>
      <c r="S280" s="80"/>
    </row>
    <row r="281" spans="1:19" ht="12.75">
      <c r="A281" s="198"/>
      <c r="B281" s="198"/>
      <c r="C281" s="85"/>
      <c r="D281" s="85"/>
      <c r="E281" s="85"/>
      <c r="F281" s="85"/>
      <c r="H281" s="99"/>
      <c r="I281" s="99"/>
      <c r="J281" s="99"/>
      <c r="O281" s="80"/>
      <c r="P281" s="80"/>
      <c r="Q281" s="80"/>
      <c r="R281" s="80"/>
      <c r="S281" s="80"/>
    </row>
    <row r="282" spans="1:19" ht="12.75">
      <c r="A282" s="198"/>
      <c r="B282" s="198"/>
      <c r="C282" s="85"/>
      <c r="D282" s="85"/>
      <c r="E282" s="85"/>
      <c r="F282" s="85"/>
      <c r="H282" s="99"/>
      <c r="I282" s="99"/>
      <c r="J282" s="99"/>
      <c r="O282" s="80"/>
      <c r="P282" s="80"/>
      <c r="Q282" s="80"/>
      <c r="R282" s="80"/>
      <c r="S282" s="80"/>
    </row>
    <row r="283" spans="1:19" ht="12.75">
      <c r="A283" s="198"/>
      <c r="B283" s="198"/>
      <c r="C283" s="85"/>
      <c r="D283" s="85"/>
      <c r="E283" s="85"/>
      <c r="F283" s="85"/>
      <c r="H283" s="99"/>
      <c r="I283" s="99"/>
      <c r="J283" s="99"/>
      <c r="O283" s="80"/>
      <c r="P283" s="80"/>
      <c r="Q283" s="80"/>
      <c r="R283" s="80"/>
      <c r="S283" s="80"/>
    </row>
    <row r="284" spans="1:19" ht="12.75">
      <c r="A284" s="198"/>
      <c r="B284" s="198"/>
      <c r="C284" s="85"/>
      <c r="D284" s="85"/>
      <c r="E284" s="85"/>
      <c r="F284" s="85"/>
      <c r="H284" s="99"/>
      <c r="I284" s="99"/>
      <c r="J284" s="99"/>
      <c r="O284" s="80"/>
      <c r="P284" s="80"/>
      <c r="Q284" s="80"/>
      <c r="R284" s="80"/>
      <c r="S284" s="80"/>
    </row>
    <row r="285" spans="1:19" ht="12.75">
      <c r="A285" s="198"/>
      <c r="B285" s="198"/>
      <c r="C285" s="85"/>
      <c r="D285" s="85"/>
      <c r="E285" s="85"/>
      <c r="F285" s="85"/>
      <c r="H285" s="99"/>
      <c r="I285" s="99"/>
      <c r="J285" s="99"/>
      <c r="O285" s="80"/>
      <c r="P285" s="80"/>
      <c r="Q285" s="80"/>
      <c r="R285" s="80"/>
      <c r="S285" s="80"/>
    </row>
    <row r="286" spans="1:19" ht="12.75">
      <c r="A286" s="198"/>
      <c r="B286" s="198"/>
      <c r="C286" s="85"/>
      <c r="D286" s="85"/>
      <c r="E286" s="85"/>
      <c r="F286" s="85"/>
      <c r="H286" s="99"/>
      <c r="I286" s="99"/>
      <c r="J286" s="99"/>
      <c r="O286" s="80"/>
      <c r="P286" s="80"/>
      <c r="Q286" s="80"/>
      <c r="R286" s="80"/>
      <c r="S286" s="80"/>
    </row>
    <row r="287" spans="1:19" ht="12.75">
      <c r="A287" s="198"/>
      <c r="B287" s="198"/>
      <c r="C287" s="85"/>
      <c r="D287" s="85"/>
      <c r="E287" s="85"/>
      <c r="F287" s="85"/>
      <c r="H287" s="99"/>
      <c r="I287" s="99"/>
      <c r="J287" s="99"/>
      <c r="O287" s="80"/>
      <c r="P287" s="80"/>
      <c r="Q287" s="80"/>
      <c r="R287" s="80"/>
      <c r="S287" s="80"/>
    </row>
    <row r="288" spans="1:19" ht="12.75">
      <c r="A288" s="198"/>
      <c r="B288" s="198"/>
      <c r="C288" s="85"/>
      <c r="D288" s="85"/>
      <c r="E288" s="85"/>
      <c r="F288" s="85"/>
      <c r="H288" s="99"/>
      <c r="I288" s="99"/>
      <c r="J288" s="99"/>
      <c r="O288" s="80"/>
      <c r="P288" s="80"/>
      <c r="Q288" s="80"/>
      <c r="R288" s="80"/>
      <c r="S288" s="80"/>
    </row>
    <row r="289" spans="1:19" ht="12.75">
      <c r="A289" s="198"/>
      <c r="B289" s="198"/>
      <c r="C289" s="85"/>
      <c r="D289" s="85"/>
      <c r="E289" s="85"/>
      <c r="F289" s="85"/>
      <c r="H289" s="99"/>
      <c r="I289" s="99"/>
      <c r="J289" s="99"/>
      <c r="O289" s="80"/>
      <c r="P289" s="80"/>
      <c r="Q289" s="80"/>
      <c r="R289" s="80"/>
      <c r="S289" s="80"/>
    </row>
    <row r="290" spans="1:19" ht="12.75">
      <c r="A290" s="198"/>
      <c r="B290" s="198"/>
      <c r="C290" s="85"/>
      <c r="D290" s="85"/>
      <c r="E290" s="85"/>
      <c r="F290" s="85"/>
      <c r="H290" s="99"/>
      <c r="I290" s="99"/>
      <c r="J290" s="99"/>
      <c r="O290" s="80"/>
      <c r="P290" s="80"/>
      <c r="Q290" s="80"/>
      <c r="R290" s="80"/>
      <c r="S290" s="80"/>
    </row>
    <row r="291" spans="1:19" ht="12.75">
      <c r="A291" s="198"/>
      <c r="B291" s="198"/>
      <c r="C291" s="85"/>
      <c r="D291" s="85"/>
      <c r="E291" s="85"/>
      <c r="F291" s="85"/>
      <c r="H291" s="99"/>
      <c r="I291" s="99"/>
      <c r="J291" s="99"/>
      <c r="O291" s="80"/>
      <c r="P291" s="80"/>
      <c r="Q291" s="80"/>
      <c r="R291" s="80"/>
      <c r="S291" s="80"/>
    </row>
    <row r="292" spans="1:19" ht="12.75">
      <c r="A292" s="198"/>
      <c r="B292" s="198"/>
      <c r="C292" s="85"/>
      <c r="D292" s="85"/>
      <c r="E292" s="85"/>
      <c r="F292" s="85"/>
      <c r="H292" s="99"/>
      <c r="I292" s="99"/>
      <c r="J292" s="99"/>
      <c r="O292" s="80"/>
      <c r="P292" s="80"/>
      <c r="Q292" s="80"/>
      <c r="R292" s="80"/>
      <c r="S292" s="80"/>
    </row>
    <row r="293" spans="1:19" ht="12.75">
      <c r="A293" s="198"/>
      <c r="B293" s="198"/>
      <c r="C293" s="85"/>
      <c r="D293" s="85"/>
      <c r="E293" s="85"/>
      <c r="F293" s="85"/>
      <c r="H293" s="99"/>
      <c r="I293" s="99"/>
      <c r="J293" s="99"/>
      <c r="O293" s="80"/>
      <c r="P293" s="80"/>
      <c r="Q293" s="80"/>
      <c r="R293" s="80"/>
      <c r="S293" s="80"/>
    </row>
    <row r="294" spans="1:19" ht="12.75">
      <c r="A294" s="198"/>
      <c r="B294" s="198"/>
      <c r="C294" s="85"/>
      <c r="D294" s="85"/>
      <c r="E294" s="85"/>
      <c r="F294" s="85"/>
      <c r="H294" s="99"/>
      <c r="I294" s="99"/>
      <c r="J294" s="99"/>
      <c r="O294" s="80"/>
      <c r="P294" s="80"/>
      <c r="Q294" s="80"/>
      <c r="R294" s="80"/>
      <c r="S294" s="80"/>
    </row>
    <row r="295" spans="1:19" ht="12.75">
      <c r="A295" s="198"/>
      <c r="B295" s="198"/>
      <c r="H295" s="99"/>
      <c r="I295" s="99"/>
      <c r="J295" s="99"/>
      <c r="O295" s="80"/>
      <c r="P295" s="80"/>
      <c r="Q295" s="80"/>
      <c r="R295" s="80"/>
      <c r="S295" s="80"/>
    </row>
    <row r="296" spans="1:19" ht="12.75">
      <c r="A296" s="198"/>
      <c r="B296" s="198"/>
      <c r="H296" s="99"/>
      <c r="I296" s="99"/>
      <c r="J296" s="99"/>
      <c r="O296" s="80"/>
      <c r="P296" s="80"/>
      <c r="Q296" s="80"/>
      <c r="R296" s="80"/>
      <c r="S296" s="80"/>
    </row>
    <row r="297" spans="1:19" ht="12.75">
      <c r="A297" s="198"/>
      <c r="B297" s="198"/>
      <c r="H297" s="99"/>
      <c r="I297" s="99"/>
      <c r="J297" s="99"/>
      <c r="O297" s="80"/>
      <c r="P297" s="80"/>
      <c r="Q297" s="80"/>
      <c r="R297" s="80"/>
      <c r="S297" s="80"/>
    </row>
    <row r="298" spans="1:19" ht="12.75">
      <c r="A298" s="198"/>
      <c r="B298" s="198"/>
      <c r="H298" s="99"/>
      <c r="I298" s="99"/>
      <c r="J298" s="99"/>
      <c r="O298" s="80"/>
      <c r="P298" s="80"/>
      <c r="Q298" s="80"/>
      <c r="R298" s="80"/>
      <c r="S298" s="80"/>
    </row>
    <row r="299" spans="1:19" ht="12.75">
      <c r="A299" s="198"/>
      <c r="B299" s="198"/>
      <c r="H299" s="99"/>
      <c r="I299" s="99"/>
      <c r="J299" s="99"/>
      <c r="O299" s="80"/>
      <c r="P299" s="80"/>
      <c r="Q299" s="80"/>
      <c r="R299" s="80"/>
      <c r="S299" s="80"/>
    </row>
    <row r="300" spans="1:19" ht="12.75">
      <c r="A300" s="198"/>
      <c r="B300" s="198"/>
      <c r="H300" s="99"/>
      <c r="I300" s="99"/>
      <c r="J300" s="99"/>
      <c r="O300" s="80"/>
      <c r="P300" s="80"/>
      <c r="Q300" s="80"/>
      <c r="R300" s="80"/>
      <c r="S300" s="80"/>
    </row>
    <row r="301" spans="1:19" ht="12.75">
      <c r="A301" s="198"/>
      <c r="B301" s="198"/>
      <c r="H301" s="99"/>
      <c r="I301" s="99"/>
      <c r="J301" s="99"/>
      <c r="O301" s="80"/>
      <c r="P301" s="80"/>
      <c r="Q301" s="80"/>
      <c r="R301" s="80"/>
      <c r="S301" s="80"/>
    </row>
    <row r="302" spans="1:19" ht="12.75">
      <c r="A302" s="198"/>
      <c r="B302" s="198"/>
      <c r="H302" s="99"/>
      <c r="I302" s="99"/>
      <c r="J302" s="99"/>
      <c r="O302" s="80"/>
      <c r="P302" s="80"/>
      <c r="Q302" s="80"/>
      <c r="R302" s="80"/>
      <c r="S302" s="80"/>
    </row>
    <row r="303" spans="1:19" ht="12.75">
      <c r="A303" s="198"/>
      <c r="B303" s="198"/>
      <c r="H303" s="99"/>
      <c r="I303" s="99"/>
      <c r="J303" s="99"/>
      <c r="O303" s="80"/>
      <c r="P303" s="80"/>
      <c r="Q303" s="80"/>
      <c r="R303" s="80"/>
      <c r="S303" s="80"/>
    </row>
    <row r="304" spans="1:19" ht="12.75">
      <c r="A304" s="198"/>
      <c r="B304" s="198"/>
      <c r="H304" s="99"/>
      <c r="I304" s="99"/>
      <c r="J304" s="99"/>
      <c r="O304" s="80"/>
      <c r="P304" s="80"/>
      <c r="Q304" s="80"/>
      <c r="R304" s="80"/>
      <c r="S304" s="80"/>
    </row>
    <row r="305" spans="1:19" ht="12.75">
      <c r="A305" s="198"/>
      <c r="B305" s="198"/>
      <c r="H305" s="99"/>
      <c r="I305" s="99"/>
      <c r="J305" s="99"/>
      <c r="O305" s="80"/>
      <c r="P305" s="80"/>
      <c r="Q305" s="80"/>
      <c r="R305" s="80"/>
      <c r="S305" s="80"/>
    </row>
    <row r="306" spans="1:19" ht="12.75">
      <c r="A306" s="198"/>
      <c r="B306" s="198"/>
      <c r="H306" s="99"/>
      <c r="I306" s="99"/>
      <c r="J306" s="99"/>
      <c r="O306" s="80"/>
      <c r="P306" s="80"/>
      <c r="Q306" s="80"/>
      <c r="R306" s="80"/>
      <c r="S306" s="80"/>
    </row>
    <row r="307" spans="1:19" ht="12.75">
      <c r="A307" s="198"/>
      <c r="B307" s="198"/>
      <c r="H307" s="99"/>
      <c r="I307" s="99"/>
      <c r="J307" s="99"/>
      <c r="O307" s="80"/>
      <c r="P307" s="80"/>
      <c r="Q307" s="80"/>
      <c r="R307" s="80"/>
      <c r="S307" s="80"/>
    </row>
    <row r="308" spans="1:19" ht="12.75">
      <c r="A308" s="198"/>
      <c r="B308" s="198"/>
      <c r="H308" s="99"/>
      <c r="I308" s="99"/>
      <c r="J308" s="99"/>
      <c r="O308" s="80"/>
      <c r="P308" s="80"/>
      <c r="Q308" s="80"/>
      <c r="R308" s="80"/>
      <c r="S308" s="80"/>
    </row>
    <row r="309" spans="1:19" ht="12.75">
      <c r="A309" s="198"/>
      <c r="B309" s="198"/>
      <c r="H309" s="99"/>
      <c r="I309" s="99"/>
      <c r="J309" s="99"/>
      <c r="O309" s="80"/>
      <c r="P309" s="80"/>
      <c r="Q309" s="80"/>
      <c r="R309" s="80"/>
      <c r="S309" s="80"/>
    </row>
    <row r="310" spans="1:19" ht="12.75">
      <c r="A310" s="198"/>
      <c r="B310" s="198"/>
      <c r="H310" s="99"/>
      <c r="I310" s="99"/>
      <c r="J310" s="99"/>
      <c r="O310" s="80"/>
      <c r="P310" s="80"/>
      <c r="Q310" s="80"/>
      <c r="R310" s="80"/>
      <c r="S310" s="80"/>
    </row>
    <row r="311" spans="1:19" ht="12.75">
      <c r="A311" s="198"/>
      <c r="B311" s="198"/>
      <c r="H311" s="99"/>
      <c r="I311" s="99"/>
      <c r="J311" s="99"/>
      <c r="O311" s="80"/>
      <c r="P311" s="80"/>
      <c r="Q311" s="80"/>
      <c r="R311" s="80"/>
      <c r="S311" s="80"/>
    </row>
    <row r="312" spans="1:19" ht="12.75">
      <c r="A312" s="198"/>
      <c r="B312" s="198"/>
      <c r="H312" s="99"/>
      <c r="I312" s="99"/>
      <c r="J312" s="99"/>
      <c r="O312" s="80"/>
      <c r="P312" s="80"/>
      <c r="Q312" s="80"/>
      <c r="R312" s="80"/>
      <c r="S312" s="80"/>
    </row>
    <row r="313" spans="1:19" ht="12.75">
      <c r="A313" s="198"/>
      <c r="B313" s="198"/>
      <c r="H313" s="99"/>
      <c r="I313" s="99"/>
      <c r="J313" s="99"/>
      <c r="O313" s="80"/>
      <c r="P313" s="80"/>
      <c r="Q313" s="80"/>
      <c r="R313" s="80"/>
      <c r="S313" s="80"/>
    </row>
    <row r="314" spans="1:19" ht="12.75">
      <c r="A314" s="198"/>
      <c r="B314" s="198"/>
      <c r="H314" s="99"/>
      <c r="I314" s="99"/>
      <c r="J314" s="99"/>
      <c r="O314" s="80"/>
      <c r="P314" s="80"/>
      <c r="Q314" s="80"/>
      <c r="R314" s="80"/>
      <c r="S314" s="80"/>
    </row>
    <row r="315" spans="1:19" ht="12.75">
      <c r="A315" s="198"/>
      <c r="B315" s="198"/>
      <c r="H315" s="99"/>
      <c r="I315" s="99"/>
      <c r="J315" s="99"/>
      <c r="O315" s="80"/>
      <c r="P315" s="80"/>
      <c r="Q315" s="80"/>
      <c r="R315" s="80"/>
      <c r="S315" s="80"/>
    </row>
    <row r="316" spans="1:19" ht="12.75">
      <c r="A316" s="198"/>
      <c r="B316" s="198"/>
      <c r="H316" s="99"/>
      <c r="I316" s="99"/>
      <c r="J316" s="99"/>
      <c r="O316" s="80"/>
      <c r="P316" s="80"/>
      <c r="Q316" s="80"/>
      <c r="R316" s="80"/>
      <c r="S316" s="80"/>
    </row>
    <row r="317" spans="1:19" ht="12.75">
      <c r="A317" s="198"/>
      <c r="B317" s="198"/>
      <c r="H317" s="99"/>
      <c r="I317" s="99"/>
      <c r="J317" s="99"/>
      <c r="O317" s="80"/>
      <c r="P317" s="80"/>
      <c r="Q317" s="80"/>
      <c r="R317" s="80"/>
      <c r="S317" s="80"/>
    </row>
    <row r="318" spans="1:19" ht="12.75">
      <c r="A318" s="198"/>
      <c r="B318" s="198"/>
      <c r="H318" s="99"/>
      <c r="I318" s="99"/>
      <c r="J318" s="99"/>
      <c r="O318" s="80"/>
      <c r="P318" s="80"/>
      <c r="Q318" s="80"/>
      <c r="R318" s="80"/>
      <c r="S318" s="80"/>
    </row>
    <row r="319" spans="1:19" ht="12.75">
      <c r="A319" s="198"/>
      <c r="B319" s="198"/>
      <c r="H319" s="99"/>
      <c r="I319" s="99"/>
      <c r="J319" s="99"/>
      <c r="O319" s="80"/>
      <c r="P319" s="80"/>
      <c r="Q319" s="80"/>
      <c r="R319" s="80"/>
      <c r="S319" s="80"/>
    </row>
    <row r="320" spans="1:19" ht="12.75">
      <c r="A320" s="198"/>
      <c r="B320" s="198"/>
      <c r="H320" s="99"/>
      <c r="I320" s="99"/>
      <c r="J320" s="99"/>
      <c r="O320" s="80"/>
      <c r="P320" s="80"/>
      <c r="Q320" s="80"/>
      <c r="R320" s="80"/>
      <c r="S320" s="80"/>
    </row>
    <row r="321" spans="1:19" ht="12.75">
      <c r="A321" s="198"/>
      <c r="B321" s="198"/>
      <c r="H321" s="99"/>
      <c r="I321" s="99"/>
      <c r="J321" s="99"/>
      <c r="O321" s="80"/>
      <c r="P321" s="80"/>
      <c r="Q321" s="80"/>
      <c r="R321" s="80"/>
      <c r="S321" s="80"/>
    </row>
    <row r="322" spans="1:19" ht="12.75">
      <c r="A322" s="198"/>
      <c r="B322" s="198"/>
      <c r="H322" s="99"/>
      <c r="I322" s="99"/>
      <c r="J322" s="99"/>
      <c r="O322" s="80"/>
      <c r="P322" s="80"/>
      <c r="Q322" s="80"/>
      <c r="R322" s="80"/>
      <c r="S322" s="80"/>
    </row>
    <row r="323" spans="1:19" ht="12.75">
      <c r="A323" s="198"/>
      <c r="B323" s="198"/>
      <c r="H323" s="99"/>
      <c r="I323" s="99"/>
      <c r="J323" s="99"/>
      <c r="O323" s="80"/>
      <c r="P323" s="80"/>
      <c r="Q323" s="80"/>
      <c r="R323" s="80"/>
      <c r="S323" s="80"/>
    </row>
    <row r="324" spans="1:19" ht="12.75">
      <c r="A324" s="198"/>
      <c r="B324" s="198"/>
      <c r="H324" s="99"/>
      <c r="I324" s="99"/>
      <c r="J324" s="99"/>
      <c r="O324" s="80"/>
      <c r="P324" s="80"/>
      <c r="Q324" s="80"/>
      <c r="R324" s="80"/>
      <c r="S324" s="80"/>
    </row>
    <row r="325" spans="1:19" ht="12.75">
      <c r="A325" s="198"/>
      <c r="B325" s="198"/>
      <c r="H325" s="99"/>
      <c r="I325" s="99"/>
      <c r="J325" s="99"/>
      <c r="O325" s="80"/>
      <c r="P325" s="80"/>
      <c r="Q325" s="80"/>
      <c r="R325" s="80"/>
      <c r="S325" s="80"/>
    </row>
    <row r="326" spans="1:19" ht="12.75">
      <c r="A326" s="198"/>
      <c r="B326" s="198"/>
      <c r="H326" s="99"/>
      <c r="I326" s="99"/>
      <c r="J326" s="99"/>
      <c r="O326" s="80"/>
      <c r="P326" s="80"/>
      <c r="Q326" s="80"/>
      <c r="R326" s="80"/>
      <c r="S326" s="80"/>
    </row>
    <row r="327" spans="1:19" ht="12.75">
      <c r="A327" s="198"/>
      <c r="B327" s="198"/>
      <c r="H327" s="99"/>
      <c r="I327" s="99"/>
      <c r="J327" s="99"/>
      <c r="O327" s="80"/>
      <c r="P327" s="80"/>
      <c r="Q327" s="80"/>
      <c r="R327" s="80"/>
      <c r="S327" s="80"/>
    </row>
    <row r="328" spans="1:19" ht="12.75">
      <c r="A328" s="198"/>
      <c r="B328" s="198"/>
      <c r="H328" s="99"/>
      <c r="I328" s="99"/>
      <c r="J328" s="99"/>
      <c r="O328" s="80"/>
      <c r="P328" s="80"/>
      <c r="Q328" s="80"/>
      <c r="R328" s="80"/>
      <c r="S328" s="80"/>
    </row>
    <row r="329" spans="1:19" ht="12.75">
      <c r="A329" s="198"/>
      <c r="B329" s="198"/>
      <c r="H329" s="99"/>
      <c r="I329" s="99"/>
      <c r="J329" s="99"/>
      <c r="O329" s="80"/>
      <c r="P329" s="80"/>
      <c r="Q329" s="80"/>
      <c r="R329" s="80"/>
      <c r="S329" s="80"/>
    </row>
    <row r="330" spans="1:19" ht="12.75">
      <c r="A330" s="198"/>
      <c r="B330" s="198"/>
      <c r="H330" s="99"/>
      <c r="I330" s="99"/>
      <c r="J330" s="99"/>
      <c r="O330" s="80"/>
      <c r="P330" s="80"/>
      <c r="Q330" s="80"/>
      <c r="R330" s="80"/>
      <c r="S330" s="80"/>
    </row>
    <row r="331" spans="1:19" ht="12.75">
      <c r="A331" s="198"/>
      <c r="B331" s="198"/>
      <c r="H331" s="99"/>
      <c r="I331" s="99"/>
      <c r="J331" s="99"/>
      <c r="O331" s="80"/>
      <c r="P331" s="80"/>
      <c r="Q331" s="80"/>
      <c r="R331" s="80"/>
      <c r="S331" s="80"/>
    </row>
    <row r="332" spans="8:19" ht="12.75">
      <c r="H332" s="99"/>
      <c r="I332" s="99"/>
      <c r="J332" s="99"/>
      <c r="O332" s="80"/>
      <c r="P332" s="80"/>
      <c r="Q332" s="80"/>
      <c r="R332" s="80"/>
      <c r="S332" s="80"/>
    </row>
    <row r="333" spans="8:19" ht="12.75">
      <c r="H333" s="99"/>
      <c r="I333" s="99"/>
      <c r="J333" s="99"/>
      <c r="O333" s="80"/>
      <c r="P333" s="80"/>
      <c r="Q333" s="80"/>
      <c r="R333" s="80"/>
      <c r="S333" s="80"/>
    </row>
    <row r="334" spans="8:19" ht="12.75">
      <c r="H334" s="99"/>
      <c r="I334" s="99"/>
      <c r="J334" s="99"/>
      <c r="O334" s="80"/>
      <c r="P334" s="80"/>
      <c r="Q334" s="80"/>
      <c r="R334" s="80"/>
      <c r="S334" s="80"/>
    </row>
    <row r="335" spans="8:19" ht="12.75">
      <c r="H335" s="99"/>
      <c r="I335" s="99"/>
      <c r="J335" s="99"/>
      <c r="O335" s="80"/>
      <c r="P335" s="80"/>
      <c r="Q335" s="80"/>
      <c r="R335" s="80"/>
      <c r="S335" s="80"/>
    </row>
    <row r="336" spans="8:19" ht="12.75">
      <c r="H336" s="99"/>
      <c r="I336" s="99"/>
      <c r="J336" s="99"/>
      <c r="O336" s="80"/>
      <c r="P336" s="80"/>
      <c r="Q336" s="80"/>
      <c r="R336" s="80"/>
      <c r="S336" s="80"/>
    </row>
    <row r="337" spans="8:19" ht="12.75">
      <c r="H337" s="99"/>
      <c r="I337" s="99"/>
      <c r="J337" s="99"/>
      <c r="O337" s="80"/>
      <c r="P337" s="80"/>
      <c r="Q337" s="80"/>
      <c r="R337" s="80"/>
      <c r="S337" s="80"/>
    </row>
    <row r="338" spans="8:19" ht="12.75">
      <c r="H338" s="99"/>
      <c r="I338" s="99"/>
      <c r="J338" s="99"/>
      <c r="O338" s="80"/>
      <c r="P338" s="80"/>
      <c r="Q338" s="80"/>
      <c r="R338" s="80"/>
      <c r="S338" s="80"/>
    </row>
    <row r="339" spans="8:19" ht="12.75">
      <c r="H339" s="99"/>
      <c r="I339" s="99"/>
      <c r="J339" s="99"/>
      <c r="O339" s="80"/>
      <c r="P339" s="80"/>
      <c r="Q339" s="80"/>
      <c r="R339" s="80"/>
      <c r="S339" s="80"/>
    </row>
    <row r="340" spans="8:19" ht="12.75">
      <c r="H340" s="99"/>
      <c r="I340" s="99"/>
      <c r="J340" s="99"/>
      <c r="O340" s="80"/>
      <c r="P340" s="80"/>
      <c r="Q340" s="80"/>
      <c r="R340" s="80"/>
      <c r="S340" s="80"/>
    </row>
    <row r="341" spans="8:19" ht="12.75">
      <c r="H341" s="99"/>
      <c r="I341" s="99"/>
      <c r="J341" s="99"/>
      <c r="O341" s="80"/>
      <c r="P341" s="80"/>
      <c r="Q341" s="80"/>
      <c r="R341" s="80"/>
      <c r="S341" s="80"/>
    </row>
    <row r="342" spans="8:19" ht="12.75">
      <c r="H342" s="99"/>
      <c r="I342" s="99"/>
      <c r="J342" s="99"/>
      <c r="O342" s="80"/>
      <c r="P342" s="80"/>
      <c r="Q342" s="80"/>
      <c r="R342" s="80"/>
      <c r="S342" s="80"/>
    </row>
    <row r="343" spans="8:19" ht="12.75">
      <c r="H343" s="99"/>
      <c r="I343" s="99"/>
      <c r="J343" s="99"/>
      <c r="O343" s="80"/>
      <c r="P343" s="80"/>
      <c r="Q343" s="80"/>
      <c r="R343" s="80"/>
      <c r="S343" s="80"/>
    </row>
    <row r="344" spans="8:19" ht="12.75">
      <c r="H344" s="99"/>
      <c r="I344" s="99"/>
      <c r="J344" s="99"/>
      <c r="O344" s="80"/>
      <c r="P344" s="80"/>
      <c r="Q344" s="80"/>
      <c r="R344" s="80"/>
      <c r="S344" s="80"/>
    </row>
    <row r="345" spans="8:19" ht="12.75">
      <c r="H345" s="99"/>
      <c r="I345" s="99"/>
      <c r="J345" s="99"/>
      <c r="O345" s="80"/>
      <c r="P345" s="80"/>
      <c r="Q345" s="80"/>
      <c r="R345" s="80"/>
      <c r="S345" s="80"/>
    </row>
    <row r="346" spans="8:19" ht="12.75">
      <c r="H346" s="99"/>
      <c r="I346" s="99"/>
      <c r="J346" s="99"/>
      <c r="O346" s="80"/>
      <c r="P346" s="80"/>
      <c r="Q346" s="80"/>
      <c r="R346" s="80"/>
      <c r="S346" s="80"/>
    </row>
    <row r="347" spans="8:10" ht="12.75">
      <c r="H347" s="99"/>
      <c r="I347" s="99"/>
      <c r="J347" s="99"/>
    </row>
    <row r="348" spans="8:10" ht="12.75">
      <c r="H348" s="99"/>
      <c r="I348" s="99"/>
      <c r="J348" s="99"/>
    </row>
    <row r="349" spans="8:10" ht="12.75">
      <c r="H349" s="99"/>
      <c r="I349" s="99"/>
      <c r="J349" s="99"/>
    </row>
    <row r="350" spans="8:10" ht="12.75">
      <c r="H350" s="99"/>
      <c r="I350" s="99"/>
      <c r="J350" s="99"/>
    </row>
    <row r="351" spans="8:10" ht="12.75">
      <c r="H351" s="99"/>
      <c r="I351" s="99"/>
      <c r="J351" s="99"/>
    </row>
    <row r="352" spans="8:10" ht="12.75">
      <c r="H352" s="99"/>
      <c r="I352" s="99"/>
      <c r="J352" s="99"/>
    </row>
    <row r="353" spans="8:10" ht="12.75">
      <c r="H353" s="99"/>
      <c r="I353" s="99"/>
      <c r="J353" s="99"/>
    </row>
    <row r="354" spans="8:10" ht="12.75">
      <c r="H354" s="99"/>
      <c r="I354" s="99"/>
      <c r="J354" s="99"/>
    </row>
    <row r="355" spans="8:10" ht="12.75">
      <c r="H355" s="99"/>
      <c r="I355" s="99"/>
      <c r="J355" s="99"/>
    </row>
    <row r="356" spans="8:10" ht="12.75">
      <c r="H356" s="99"/>
      <c r="I356" s="99"/>
      <c r="J356" s="99"/>
    </row>
    <row r="357" spans="8:10" ht="12.75">
      <c r="H357" s="99"/>
      <c r="I357" s="99"/>
      <c r="J357" s="99"/>
    </row>
    <row r="358" spans="8:10" ht="12.75">
      <c r="H358" s="99"/>
      <c r="I358" s="99"/>
      <c r="J358" s="99"/>
    </row>
    <row r="359" spans="8:10" ht="12.75">
      <c r="H359" s="99"/>
      <c r="I359" s="99"/>
      <c r="J359" s="99"/>
    </row>
    <row r="360" spans="8:10" ht="12.75">
      <c r="H360" s="99"/>
      <c r="I360" s="99"/>
      <c r="J360" s="99"/>
    </row>
    <row r="361" spans="8:10" ht="12.75">
      <c r="H361" s="99"/>
      <c r="I361" s="99"/>
      <c r="J361" s="99"/>
    </row>
    <row r="362" spans="8:10" ht="12.75">
      <c r="H362" s="99"/>
      <c r="I362" s="99"/>
      <c r="J362" s="99"/>
    </row>
    <row r="363" spans="8:10" ht="12.75">
      <c r="H363" s="99"/>
      <c r="I363" s="99"/>
      <c r="J363" s="99"/>
    </row>
    <row r="364" spans="8:10" ht="12.75">
      <c r="H364" s="99"/>
      <c r="I364" s="99"/>
      <c r="J364" s="99"/>
    </row>
    <row r="365" spans="8:10" ht="12.75">
      <c r="H365" s="99"/>
      <c r="I365" s="99"/>
      <c r="J365" s="99"/>
    </row>
    <row r="366" spans="8:10" ht="12.75">
      <c r="H366" s="99"/>
      <c r="I366" s="99"/>
      <c r="J366" s="99"/>
    </row>
    <row r="367" spans="8:10" ht="12.75">
      <c r="H367" s="99"/>
      <c r="I367" s="99"/>
      <c r="J367" s="99"/>
    </row>
    <row r="368" spans="8:10" ht="12.75">
      <c r="H368" s="99"/>
      <c r="I368" s="99"/>
      <c r="J368" s="99"/>
    </row>
    <row r="369" spans="8:10" ht="12.75">
      <c r="H369" s="99"/>
      <c r="I369" s="99"/>
      <c r="J369" s="99"/>
    </row>
    <row r="370" spans="8:10" ht="12.75">
      <c r="H370" s="99"/>
      <c r="I370" s="99"/>
      <c r="J370" s="99"/>
    </row>
    <row r="371" spans="8:10" ht="12.75">
      <c r="H371" s="99"/>
      <c r="I371" s="99"/>
      <c r="J371" s="99"/>
    </row>
    <row r="372" spans="8:10" ht="12.75">
      <c r="H372" s="99"/>
      <c r="I372" s="99"/>
      <c r="J372" s="99"/>
    </row>
    <row r="373" spans="8:10" ht="12.75">
      <c r="H373" s="99"/>
      <c r="I373" s="99"/>
      <c r="J373" s="99"/>
    </row>
    <row r="374" spans="8:10" ht="12.75">
      <c r="H374" s="99"/>
      <c r="I374" s="99"/>
      <c r="J374" s="99"/>
    </row>
    <row r="375" spans="8:10" ht="12.75">
      <c r="H375" s="99"/>
      <c r="I375" s="99"/>
      <c r="J375" s="99"/>
    </row>
    <row r="376" spans="8:10" ht="12.75">
      <c r="H376" s="99"/>
      <c r="I376" s="99"/>
      <c r="J376" s="99"/>
    </row>
    <row r="377" spans="8:10" ht="12.75">
      <c r="H377" s="99"/>
      <c r="I377" s="99"/>
      <c r="J377" s="99"/>
    </row>
    <row r="378" spans="8:10" ht="12.75">
      <c r="H378" s="99"/>
      <c r="I378" s="99"/>
      <c r="J378" s="99"/>
    </row>
    <row r="379" spans="8:10" ht="12.75">
      <c r="H379" s="99"/>
      <c r="I379" s="99"/>
      <c r="J379" s="99"/>
    </row>
    <row r="380" spans="8:10" ht="12.75">
      <c r="H380" s="99"/>
      <c r="I380" s="99"/>
      <c r="J380" s="99"/>
    </row>
    <row r="381" spans="8:10" ht="12.75">
      <c r="H381" s="99"/>
      <c r="I381" s="99"/>
      <c r="J381" s="99"/>
    </row>
    <row r="382" spans="8:10" ht="12.75">
      <c r="H382" s="99"/>
      <c r="I382" s="99"/>
      <c r="J382" s="99"/>
    </row>
    <row r="383" spans="8:10" ht="12.75">
      <c r="H383" s="99"/>
      <c r="I383" s="99"/>
      <c r="J383" s="99"/>
    </row>
    <row r="384" spans="8:10" ht="12.75">
      <c r="H384" s="99"/>
      <c r="I384" s="99"/>
      <c r="J384" s="99"/>
    </row>
    <row r="385" spans="8:10" ht="12.75">
      <c r="H385" s="99"/>
      <c r="I385" s="99"/>
      <c r="J385" s="99"/>
    </row>
    <row r="386" spans="8:10" ht="12.75">
      <c r="H386" s="99"/>
      <c r="I386" s="99"/>
      <c r="J386" s="99"/>
    </row>
    <row r="387" spans="8:10" ht="12.75">
      <c r="H387" s="99"/>
      <c r="I387" s="99"/>
      <c r="J387" s="99"/>
    </row>
    <row r="388" spans="8:10" ht="12.75">
      <c r="H388" s="99"/>
      <c r="I388" s="99"/>
      <c r="J388" s="99"/>
    </row>
    <row r="389" spans="8:10" ht="12.75">
      <c r="H389" s="99"/>
      <c r="I389" s="99"/>
      <c r="J389" s="99"/>
    </row>
    <row r="390" spans="8:10" ht="12.75">
      <c r="H390" s="99"/>
      <c r="I390" s="99"/>
      <c r="J390" s="99"/>
    </row>
    <row r="391" spans="8:10" ht="12.75">
      <c r="H391" s="99"/>
      <c r="I391" s="99"/>
      <c r="J391" s="99"/>
    </row>
    <row r="392" spans="8:10" ht="12.75">
      <c r="H392" s="99"/>
      <c r="I392" s="99"/>
      <c r="J392" s="99"/>
    </row>
    <row r="393" spans="8:10" ht="12.75">
      <c r="H393" s="99"/>
      <c r="I393" s="99"/>
      <c r="J393" s="99"/>
    </row>
    <row r="394" spans="8:10" ht="12.75">
      <c r="H394" s="99"/>
      <c r="I394" s="99"/>
      <c r="J394" s="99"/>
    </row>
    <row r="395" spans="8:10" ht="12.75">
      <c r="H395" s="99"/>
      <c r="I395" s="99"/>
      <c r="J395" s="99"/>
    </row>
    <row r="396" spans="8:10" ht="12.75">
      <c r="H396" s="99"/>
      <c r="I396" s="99"/>
      <c r="J396" s="99"/>
    </row>
    <row r="397" spans="8:10" ht="12.75">
      <c r="H397" s="99"/>
      <c r="I397" s="99"/>
      <c r="J397" s="99"/>
    </row>
    <row r="398" spans="8:10" ht="12.75">
      <c r="H398" s="99"/>
      <c r="I398" s="99"/>
      <c r="J398" s="99"/>
    </row>
    <row r="399" spans="8:10" ht="12.75">
      <c r="H399" s="99"/>
      <c r="I399" s="99"/>
      <c r="J399" s="99"/>
    </row>
    <row r="400" spans="8:10" ht="12.75">
      <c r="H400" s="99"/>
      <c r="I400" s="99"/>
      <c r="J400" s="99"/>
    </row>
    <row r="401" spans="8:10" ht="12.75">
      <c r="H401" s="99"/>
      <c r="I401" s="99"/>
      <c r="J401" s="99"/>
    </row>
    <row r="402" spans="8:10" ht="12.75">
      <c r="H402" s="99"/>
      <c r="I402" s="99"/>
      <c r="J402" s="99"/>
    </row>
    <row r="403" spans="8:10" ht="12.75">
      <c r="H403" s="99"/>
      <c r="I403" s="99"/>
      <c r="J403" s="99"/>
    </row>
    <row r="404" spans="8:10" ht="12.75">
      <c r="H404" s="99"/>
      <c r="I404" s="99"/>
      <c r="J404" s="99"/>
    </row>
    <row r="405" spans="8:10" ht="12.75">
      <c r="H405" s="99"/>
      <c r="I405" s="99"/>
      <c r="J405" s="99"/>
    </row>
    <row r="406" spans="8:10" ht="12.75">
      <c r="H406" s="99"/>
      <c r="I406" s="99"/>
      <c r="J406" s="99"/>
    </row>
    <row r="407" spans="8:10" ht="12.75">
      <c r="H407" s="99"/>
      <c r="I407" s="99"/>
      <c r="J407" s="99"/>
    </row>
    <row r="408" spans="8:10" ht="12.75">
      <c r="H408" s="99"/>
      <c r="I408" s="99"/>
      <c r="J408" s="99"/>
    </row>
    <row r="409" spans="8:10" ht="12.75">
      <c r="H409" s="99"/>
      <c r="I409" s="99"/>
      <c r="J409" s="99"/>
    </row>
    <row r="410" spans="8:10" ht="12.75">
      <c r="H410" s="99"/>
      <c r="I410" s="99"/>
      <c r="J410" s="99"/>
    </row>
    <row r="411" spans="8:10" ht="12.75">
      <c r="H411" s="99"/>
      <c r="I411" s="99"/>
      <c r="J411" s="99"/>
    </row>
    <row r="412" spans="8:10" ht="12.75">
      <c r="H412" s="99"/>
      <c r="I412" s="99"/>
      <c r="J412" s="99"/>
    </row>
    <row r="413" spans="8:10" ht="12.75">
      <c r="H413" s="99"/>
      <c r="I413" s="99"/>
      <c r="J413" s="99"/>
    </row>
    <row r="414" spans="8:10" ht="12.75">
      <c r="H414" s="99"/>
      <c r="I414" s="99"/>
      <c r="J414" s="99"/>
    </row>
    <row r="415" spans="8:10" ht="12.75">
      <c r="H415" s="99"/>
      <c r="I415" s="99"/>
      <c r="J415" s="99"/>
    </row>
    <row r="416" spans="8:10" ht="12.75">
      <c r="H416" s="99"/>
      <c r="I416" s="99"/>
      <c r="J416" s="99"/>
    </row>
    <row r="417" spans="8:10" ht="12.75">
      <c r="H417" s="99"/>
      <c r="I417" s="99"/>
      <c r="J417" s="99"/>
    </row>
    <row r="418" spans="8:10" ht="12.75">
      <c r="H418" s="99"/>
      <c r="I418" s="99"/>
      <c r="J418" s="99"/>
    </row>
    <row r="419" spans="8:10" ht="12.75">
      <c r="H419" s="99"/>
      <c r="I419" s="99"/>
      <c r="J419" s="99"/>
    </row>
    <row r="420" spans="8:10" ht="12.75">
      <c r="H420" s="99"/>
      <c r="I420" s="99"/>
      <c r="J420" s="99"/>
    </row>
    <row r="421" spans="8:10" ht="12.75">
      <c r="H421" s="99"/>
      <c r="I421" s="99"/>
      <c r="J421" s="99"/>
    </row>
    <row r="422" spans="8:10" ht="12.75">
      <c r="H422" s="99"/>
      <c r="I422" s="99"/>
      <c r="J422" s="99"/>
    </row>
    <row r="423" spans="8:10" ht="12.75">
      <c r="H423" s="99"/>
      <c r="I423" s="99"/>
      <c r="J423" s="99"/>
    </row>
    <row r="424" spans="8:10" ht="12.75">
      <c r="H424" s="99"/>
      <c r="I424" s="99"/>
      <c r="J424" s="99"/>
    </row>
    <row r="425" spans="8:10" ht="12.75">
      <c r="H425" s="99"/>
      <c r="I425" s="99"/>
      <c r="J425" s="99"/>
    </row>
    <row r="426" spans="8:10" ht="12.75">
      <c r="H426" s="99"/>
      <c r="I426" s="99"/>
      <c r="J426" s="99"/>
    </row>
    <row r="427" spans="8:10" ht="12.75">
      <c r="H427" s="99"/>
      <c r="I427" s="99"/>
      <c r="J427" s="99"/>
    </row>
    <row r="428" spans="8:10" ht="12.75">
      <c r="H428" s="99"/>
      <c r="I428" s="99"/>
      <c r="J428" s="99"/>
    </row>
    <row r="429" spans="8:10" ht="12.75">
      <c r="H429" s="99"/>
      <c r="I429" s="99"/>
      <c r="J429" s="99"/>
    </row>
    <row r="430" spans="8:10" ht="12.75">
      <c r="H430" s="99"/>
      <c r="I430" s="99"/>
      <c r="J430" s="99"/>
    </row>
    <row r="431" spans="8:10" ht="12.75">
      <c r="H431" s="99"/>
      <c r="I431" s="99"/>
      <c r="J431" s="99"/>
    </row>
    <row r="432" spans="8:10" ht="12.75">
      <c r="H432" s="99"/>
      <c r="I432" s="99"/>
      <c r="J432" s="99"/>
    </row>
    <row r="433" spans="8:10" ht="12.75">
      <c r="H433" s="99"/>
      <c r="I433" s="99"/>
      <c r="J433" s="99"/>
    </row>
    <row r="434" spans="8:10" ht="12.75">
      <c r="H434" s="99"/>
      <c r="I434" s="99"/>
      <c r="J434" s="99"/>
    </row>
    <row r="435" spans="8:10" ht="12.75">
      <c r="H435" s="99"/>
      <c r="I435" s="99"/>
      <c r="J435" s="99"/>
    </row>
    <row r="436" spans="8:10" ht="12.75">
      <c r="H436" s="99"/>
      <c r="I436" s="99"/>
      <c r="J436" s="99"/>
    </row>
    <row r="437" spans="8:10" ht="12.75">
      <c r="H437" s="99"/>
      <c r="I437" s="99"/>
      <c r="J437" s="99"/>
    </row>
    <row r="438" spans="8:10" ht="12.75">
      <c r="H438" s="99"/>
      <c r="I438" s="99"/>
      <c r="J438" s="99"/>
    </row>
    <row r="439" spans="8:10" ht="12.75">
      <c r="H439" s="99"/>
      <c r="I439" s="99"/>
      <c r="J439" s="99"/>
    </row>
    <row r="440" spans="8:10" ht="12.75">
      <c r="H440" s="99"/>
      <c r="I440" s="99"/>
      <c r="J440" s="99"/>
    </row>
    <row r="441" spans="8:10" ht="12.75">
      <c r="H441" s="99"/>
      <c r="I441" s="99"/>
      <c r="J441" s="99"/>
    </row>
    <row r="442" spans="8:10" ht="12.75">
      <c r="H442" s="99"/>
      <c r="I442" s="99"/>
      <c r="J442" s="99"/>
    </row>
    <row r="443" spans="8:10" ht="12.75">
      <c r="H443" s="99"/>
      <c r="I443" s="99"/>
      <c r="J443" s="99"/>
    </row>
    <row r="444" spans="8:10" ht="12.75">
      <c r="H444" s="99"/>
      <c r="I444" s="99"/>
      <c r="J444" s="99"/>
    </row>
    <row r="445" spans="8:10" ht="12.75">
      <c r="H445" s="99"/>
      <c r="I445" s="99"/>
      <c r="J445" s="99"/>
    </row>
    <row r="446" spans="8:10" ht="12.75">
      <c r="H446" s="99"/>
      <c r="I446" s="99"/>
      <c r="J446" s="99"/>
    </row>
    <row r="447" spans="8:10" ht="12.75">
      <c r="H447" s="99"/>
      <c r="I447" s="99"/>
      <c r="J447" s="99"/>
    </row>
    <row r="448" spans="8:10" ht="12.75">
      <c r="H448" s="99"/>
      <c r="I448" s="99"/>
      <c r="J448" s="99"/>
    </row>
    <row r="449" spans="8:10" ht="12.75">
      <c r="H449" s="99"/>
      <c r="I449" s="99"/>
      <c r="J449" s="99"/>
    </row>
    <row r="450" spans="8:10" ht="12.75">
      <c r="H450" s="99"/>
      <c r="I450" s="99"/>
      <c r="J450" s="99"/>
    </row>
    <row r="451" spans="8:10" ht="12.75">
      <c r="H451" s="99"/>
      <c r="I451" s="99"/>
      <c r="J451" s="99"/>
    </row>
    <row r="452" spans="8:10" ht="12.75">
      <c r="H452" s="99"/>
      <c r="I452" s="99"/>
      <c r="J452" s="99"/>
    </row>
    <row r="453" spans="8:10" ht="12.75">
      <c r="H453" s="99"/>
      <c r="I453" s="99"/>
      <c r="J453" s="99"/>
    </row>
    <row r="454" spans="8:10" ht="12.75">
      <c r="H454" s="99"/>
      <c r="I454" s="99"/>
      <c r="J454" s="99"/>
    </row>
    <row r="455" spans="8:10" ht="12.75">
      <c r="H455" s="99"/>
      <c r="I455" s="99"/>
      <c r="J455" s="99"/>
    </row>
    <row r="456" spans="8:10" ht="12.75">
      <c r="H456" s="99"/>
      <c r="I456" s="99"/>
      <c r="J456" s="99"/>
    </row>
    <row r="457" spans="8:10" ht="12.75">
      <c r="H457" s="99"/>
      <c r="I457" s="99"/>
      <c r="J457" s="99"/>
    </row>
    <row r="458" spans="8:10" ht="12.75">
      <c r="H458" s="99"/>
      <c r="I458" s="99"/>
      <c r="J458" s="99"/>
    </row>
    <row r="459" spans="8:10" ht="12.75">
      <c r="H459" s="99"/>
      <c r="I459" s="99"/>
      <c r="J459" s="99"/>
    </row>
    <row r="460" spans="8:10" ht="12.75">
      <c r="H460" s="99"/>
      <c r="I460" s="99"/>
      <c r="J460" s="99"/>
    </row>
    <row r="461" spans="8:10" ht="12.75">
      <c r="H461" s="99"/>
      <c r="I461" s="99"/>
      <c r="J461" s="99"/>
    </row>
    <row r="462" spans="8:10" ht="12.75">
      <c r="H462" s="99"/>
      <c r="I462" s="99"/>
      <c r="J462" s="99"/>
    </row>
    <row r="463" spans="8:10" ht="12.75">
      <c r="H463" s="99"/>
      <c r="I463" s="99"/>
      <c r="J463" s="99"/>
    </row>
    <row r="464" spans="8:10" ht="12.75">
      <c r="H464" s="99"/>
      <c r="I464" s="99"/>
      <c r="J464" s="99"/>
    </row>
    <row r="465" spans="8:10" ht="12.75">
      <c r="H465" s="99"/>
      <c r="I465" s="99"/>
      <c r="J465" s="99"/>
    </row>
    <row r="466" spans="8:10" ht="12.75">
      <c r="H466" s="99"/>
      <c r="I466" s="99"/>
      <c r="J466" s="99"/>
    </row>
    <row r="467" spans="8:10" ht="12.75">
      <c r="H467" s="99"/>
      <c r="I467" s="99"/>
      <c r="J467" s="99"/>
    </row>
    <row r="468" spans="8:10" ht="12.75">
      <c r="H468" s="99"/>
      <c r="I468" s="99"/>
      <c r="J468" s="99"/>
    </row>
    <row r="469" spans="8:10" ht="12.75">
      <c r="H469" s="99"/>
      <c r="I469" s="99"/>
      <c r="J469" s="99"/>
    </row>
    <row r="470" spans="8:10" ht="12.75">
      <c r="H470" s="99"/>
      <c r="I470" s="99"/>
      <c r="J470" s="99"/>
    </row>
    <row r="471" spans="8:10" ht="12.75">
      <c r="H471" s="99"/>
      <c r="I471" s="99"/>
      <c r="J471" s="99"/>
    </row>
    <row r="472" spans="8:10" ht="12.75">
      <c r="H472" s="99"/>
      <c r="I472" s="99"/>
      <c r="J472" s="99"/>
    </row>
    <row r="473" spans="8:10" ht="12.75">
      <c r="H473" s="99"/>
      <c r="I473" s="99"/>
      <c r="J473" s="99"/>
    </row>
    <row r="474" spans="8:10" ht="12.75">
      <c r="H474" s="99"/>
      <c r="I474" s="99"/>
      <c r="J474" s="99"/>
    </row>
    <row r="475" spans="8:10" ht="12.75">
      <c r="H475" s="99"/>
      <c r="I475" s="99"/>
      <c r="J475" s="99"/>
    </row>
    <row r="476" spans="8:10" ht="12.75">
      <c r="H476" s="99"/>
      <c r="I476" s="99"/>
      <c r="J476" s="99"/>
    </row>
    <row r="477" spans="8:10" ht="12.75">
      <c r="H477" s="99"/>
      <c r="I477" s="99"/>
      <c r="J477" s="99"/>
    </row>
    <row r="478" spans="8:10" ht="12.75">
      <c r="H478" s="99"/>
      <c r="I478" s="99"/>
      <c r="J478" s="99"/>
    </row>
    <row r="479" spans="8:10" ht="12.75">
      <c r="H479" s="99"/>
      <c r="I479" s="99"/>
      <c r="J479" s="99"/>
    </row>
    <row r="480" spans="8:10" ht="12.75">
      <c r="H480" s="99"/>
      <c r="I480" s="99"/>
      <c r="J480" s="99"/>
    </row>
    <row r="481" spans="8:10" ht="12.75">
      <c r="H481" s="99"/>
      <c r="I481" s="99"/>
      <c r="J481" s="99"/>
    </row>
    <row r="482" spans="8:10" ht="12.75">
      <c r="H482" s="99"/>
      <c r="I482" s="99"/>
      <c r="J482" s="99"/>
    </row>
    <row r="483" spans="8:10" ht="12.75">
      <c r="H483" s="99"/>
      <c r="I483" s="99"/>
      <c r="J483" s="99"/>
    </row>
    <row r="484" spans="8:10" ht="12.75">
      <c r="H484" s="99"/>
      <c r="I484" s="99"/>
      <c r="J484" s="99"/>
    </row>
    <row r="485" spans="8:10" ht="12.75">
      <c r="H485" s="99"/>
      <c r="I485" s="99"/>
      <c r="J485" s="99"/>
    </row>
    <row r="486" spans="8:10" ht="12.75">
      <c r="H486" s="99"/>
      <c r="I486" s="99"/>
      <c r="J486" s="99"/>
    </row>
    <row r="487" spans="8:10" ht="12.75">
      <c r="H487" s="99"/>
      <c r="I487" s="99"/>
      <c r="J487" s="99"/>
    </row>
    <row r="488" spans="8:10" ht="12.75">
      <c r="H488" s="99"/>
      <c r="I488" s="99"/>
      <c r="J488" s="99"/>
    </row>
    <row r="489" spans="8:10" ht="12.75">
      <c r="H489" s="99"/>
      <c r="I489" s="99"/>
      <c r="J489" s="99"/>
    </row>
    <row r="490" spans="8:10" ht="12.75">
      <c r="H490" s="99"/>
      <c r="I490" s="99"/>
      <c r="J490" s="99"/>
    </row>
    <row r="491" spans="8:10" ht="12.75">
      <c r="H491" s="99"/>
      <c r="I491" s="99"/>
      <c r="J491" s="99"/>
    </row>
    <row r="492" spans="8:10" ht="12.75">
      <c r="H492" s="99"/>
      <c r="I492" s="99"/>
      <c r="J492" s="99"/>
    </row>
    <row r="493" spans="8:10" ht="12.75">
      <c r="H493" s="99"/>
      <c r="I493" s="99"/>
      <c r="J493" s="99"/>
    </row>
    <row r="494" spans="8:10" ht="12.75">
      <c r="H494" s="99"/>
      <c r="I494" s="99"/>
      <c r="J494" s="99"/>
    </row>
    <row r="495" spans="8:10" ht="12.75">
      <c r="H495" s="99"/>
      <c r="I495" s="99"/>
      <c r="J495" s="99"/>
    </row>
    <row r="496" spans="8:10" ht="12.75">
      <c r="H496" s="99"/>
      <c r="I496" s="99"/>
      <c r="J496" s="99"/>
    </row>
    <row r="497" spans="8:10" ht="12.75">
      <c r="H497" s="99"/>
      <c r="I497" s="99"/>
      <c r="J497" s="99"/>
    </row>
    <row r="498" spans="8:10" ht="12.75">
      <c r="H498" s="99"/>
      <c r="I498" s="99"/>
      <c r="J498" s="99"/>
    </row>
    <row r="499" spans="8:10" ht="12.75">
      <c r="H499" s="99"/>
      <c r="I499" s="99"/>
      <c r="J499" s="99"/>
    </row>
    <row r="500" spans="8:10" ht="12.75">
      <c r="H500" s="99"/>
      <c r="I500" s="99"/>
      <c r="J500" s="99"/>
    </row>
    <row r="501" spans="8:10" ht="12.75">
      <c r="H501" s="99"/>
      <c r="I501" s="99"/>
      <c r="J501" s="99"/>
    </row>
    <row r="502" spans="8:10" ht="12.75">
      <c r="H502" s="99"/>
      <c r="I502" s="99"/>
      <c r="J502" s="99"/>
    </row>
    <row r="503" spans="8:10" ht="12.75">
      <c r="H503" s="99"/>
      <c r="I503" s="99"/>
      <c r="J503" s="99"/>
    </row>
    <row r="504" spans="8:10" ht="12.75">
      <c r="H504" s="99"/>
      <c r="I504" s="99"/>
      <c r="J504" s="99"/>
    </row>
    <row r="505" spans="8:10" ht="12.75">
      <c r="H505" s="99"/>
      <c r="I505" s="99"/>
      <c r="J505" s="99"/>
    </row>
    <row r="506" spans="8:10" ht="12.75">
      <c r="H506" s="99"/>
      <c r="I506" s="99"/>
      <c r="J506" s="99"/>
    </row>
    <row r="507" spans="8:10" ht="12.75">
      <c r="H507" s="99"/>
      <c r="I507" s="99"/>
      <c r="J507" s="99"/>
    </row>
    <row r="508" spans="8:10" ht="12.75">
      <c r="H508" s="99"/>
      <c r="I508" s="99"/>
      <c r="J508" s="99"/>
    </row>
    <row r="509" spans="8:10" ht="12.75">
      <c r="H509" s="99"/>
      <c r="I509" s="99"/>
      <c r="J509" s="99"/>
    </row>
    <row r="510" spans="8:10" ht="12.75">
      <c r="H510" s="99"/>
      <c r="I510" s="99"/>
      <c r="J510" s="99"/>
    </row>
    <row r="511" spans="8:10" ht="12.75">
      <c r="H511" s="99"/>
      <c r="I511" s="99"/>
      <c r="J511" s="99"/>
    </row>
    <row r="512" spans="8:10" ht="12.75">
      <c r="H512" s="99"/>
      <c r="I512" s="99"/>
      <c r="J512" s="99"/>
    </row>
    <row r="513" spans="8:10" ht="12.75">
      <c r="H513" s="99"/>
      <c r="I513" s="99"/>
      <c r="J513" s="99"/>
    </row>
    <row r="514" spans="8:10" ht="12.75">
      <c r="H514" s="99"/>
      <c r="I514" s="99"/>
      <c r="J514" s="99"/>
    </row>
    <row r="515" spans="8:10" ht="12.75">
      <c r="H515" s="99"/>
      <c r="I515" s="99"/>
      <c r="J515" s="99"/>
    </row>
    <row r="516" spans="8:10" ht="12.75">
      <c r="H516" s="99"/>
      <c r="I516" s="99"/>
      <c r="J516" s="99"/>
    </row>
    <row r="517" spans="8:10" ht="12.75">
      <c r="H517" s="99"/>
      <c r="I517" s="99"/>
      <c r="J517" s="99"/>
    </row>
    <row r="518" spans="8:10" ht="12.75">
      <c r="H518" s="99"/>
      <c r="I518" s="99"/>
      <c r="J518" s="99"/>
    </row>
    <row r="519" spans="8:10" ht="12.75">
      <c r="H519" s="99"/>
      <c r="I519" s="99"/>
      <c r="J519" s="99"/>
    </row>
    <row r="520" spans="8:10" ht="12.75">
      <c r="H520" s="99"/>
      <c r="I520" s="99"/>
      <c r="J520" s="99"/>
    </row>
    <row r="521" spans="8:10" ht="12.75">
      <c r="H521" s="99"/>
      <c r="I521" s="99"/>
      <c r="J521" s="99"/>
    </row>
    <row r="522" spans="8:10" ht="12.75">
      <c r="H522" s="99"/>
      <c r="I522" s="99"/>
      <c r="J522" s="99"/>
    </row>
    <row r="523" spans="8:10" ht="12.75">
      <c r="H523" s="99"/>
      <c r="I523" s="99"/>
      <c r="J523" s="99"/>
    </row>
    <row r="524" spans="8:10" ht="12.75">
      <c r="H524" s="99"/>
      <c r="I524" s="99"/>
      <c r="J524" s="99"/>
    </row>
    <row r="525" spans="8:10" ht="12.75">
      <c r="H525" s="99"/>
      <c r="I525" s="99"/>
      <c r="J525" s="99"/>
    </row>
    <row r="526" spans="8:10" ht="12.75">
      <c r="H526" s="99"/>
      <c r="I526" s="99"/>
      <c r="J526" s="99"/>
    </row>
    <row r="527" spans="8:10" ht="12.75">
      <c r="H527" s="99"/>
      <c r="I527" s="99"/>
      <c r="J527" s="99"/>
    </row>
    <row r="528" spans="8:10" ht="12.75">
      <c r="H528" s="99"/>
      <c r="I528" s="99"/>
      <c r="J528" s="99"/>
    </row>
    <row r="529" spans="8:10" ht="12.75">
      <c r="H529" s="99"/>
      <c r="I529" s="99"/>
      <c r="J529" s="99"/>
    </row>
    <row r="530" spans="8:10" ht="12.75">
      <c r="H530" s="99"/>
      <c r="I530" s="99"/>
      <c r="J530" s="99"/>
    </row>
    <row r="531" spans="8:10" ht="12.75">
      <c r="H531" s="99"/>
      <c r="I531" s="99"/>
      <c r="J531" s="99"/>
    </row>
    <row r="532" spans="8:10" ht="12.75">
      <c r="H532" s="99"/>
      <c r="I532" s="99"/>
      <c r="J532" s="99"/>
    </row>
    <row r="533" spans="8:10" ht="12.75">
      <c r="H533" s="99"/>
      <c r="I533" s="99"/>
      <c r="J533" s="99"/>
    </row>
    <row r="534" spans="8:10" ht="12.75">
      <c r="H534" s="99"/>
      <c r="I534" s="99"/>
      <c r="J534" s="99"/>
    </row>
    <row r="535" spans="8:10" ht="12.75">
      <c r="H535" s="99"/>
      <c r="I535" s="99"/>
      <c r="J535" s="99"/>
    </row>
    <row r="536" spans="8:10" ht="12.75">
      <c r="H536" s="99"/>
      <c r="I536" s="99"/>
      <c r="J536" s="99"/>
    </row>
    <row r="537" spans="8:10" ht="12.75">
      <c r="H537" s="99"/>
      <c r="I537" s="99"/>
      <c r="J537" s="99"/>
    </row>
    <row r="538" spans="8:10" ht="12.75">
      <c r="H538" s="99"/>
      <c r="I538" s="99"/>
      <c r="J538" s="99"/>
    </row>
    <row r="539" spans="8:10" ht="12.75">
      <c r="H539" s="99"/>
      <c r="I539" s="99"/>
      <c r="J539" s="99"/>
    </row>
    <row r="540" spans="8:10" ht="12.75">
      <c r="H540" s="99"/>
      <c r="I540" s="99"/>
      <c r="J540" s="99"/>
    </row>
    <row r="541" spans="8:10" ht="12.75">
      <c r="H541" s="99"/>
      <c r="I541" s="99"/>
      <c r="J541" s="99"/>
    </row>
    <row r="542" spans="8:10" ht="12.75">
      <c r="H542" s="99"/>
      <c r="I542" s="99"/>
      <c r="J542" s="99"/>
    </row>
    <row r="543" spans="8:10" ht="12.75">
      <c r="H543" s="99"/>
      <c r="I543" s="99"/>
      <c r="J543" s="99"/>
    </row>
    <row r="544" spans="8:10" ht="12.75">
      <c r="H544" s="99"/>
      <c r="I544" s="99"/>
      <c r="J544" s="99"/>
    </row>
    <row r="545" spans="8:10" ht="12.75">
      <c r="H545" s="99"/>
      <c r="I545" s="99"/>
      <c r="J545" s="99"/>
    </row>
    <row r="546" spans="8:10" ht="12.75">
      <c r="H546" s="99"/>
      <c r="I546" s="99"/>
      <c r="J546" s="99"/>
    </row>
    <row r="547" spans="8:10" ht="12.75">
      <c r="H547" s="99"/>
      <c r="I547" s="99"/>
      <c r="J547" s="99"/>
    </row>
    <row r="548" spans="8:10" ht="12.75">
      <c r="H548" s="99"/>
      <c r="I548" s="99"/>
      <c r="J548" s="99"/>
    </row>
    <row r="549" spans="8:10" ht="12.75">
      <c r="H549" s="99"/>
      <c r="I549" s="99"/>
      <c r="J549" s="99"/>
    </row>
    <row r="550" spans="8:10" ht="12.75">
      <c r="H550" s="99"/>
      <c r="I550" s="99"/>
      <c r="J550" s="99"/>
    </row>
    <row r="551" spans="8:10" ht="12.75">
      <c r="H551" s="99"/>
      <c r="I551" s="99"/>
      <c r="J551" s="99"/>
    </row>
    <row r="552" spans="8:10" ht="12.75">
      <c r="H552" s="99"/>
      <c r="I552" s="99"/>
      <c r="J552" s="99"/>
    </row>
    <row r="553" spans="8:10" ht="12.75">
      <c r="H553" s="99"/>
      <c r="I553" s="99"/>
      <c r="J553" s="99"/>
    </row>
    <row r="554" spans="8:10" ht="12.75">
      <c r="H554" s="99"/>
      <c r="I554" s="99"/>
      <c r="J554" s="99"/>
    </row>
    <row r="555" spans="8:10" ht="12.75">
      <c r="H555" s="99"/>
      <c r="I555" s="99"/>
      <c r="J555" s="99"/>
    </row>
    <row r="556" spans="8:10" ht="12.75">
      <c r="H556" s="99"/>
      <c r="I556" s="99"/>
      <c r="J556" s="99"/>
    </row>
    <row r="557" spans="8:10" ht="12.75">
      <c r="H557" s="99"/>
      <c r="I557" s="99"/>
      <c r="J557" s="99"/>
    </row>
    <row r="558" spans="8:10" ht="12.75">
      <c r="H558" s="99"/>
      <c r="I558" s="99"/>
      <c r="J558" s="99"/>
    </row>
    <row r="559" spans="8:10" ht="12.75">
      <c r="H559" s="99"/>
      <c r="I559" s="99"/>
      <c r="J559" s="99"/>
    </row>
    <row r="560" spans="8:10" ht="12.75">
      <c r="H560" s="99"/>
      <c r="I560" s="99"/>
      <c r="J560" s="99"/>
    </row>
    <row r="561" spans="8:10" ht="12.75">
      <c r="H561" s="99"/>
      <c r="I561" s="99"/>
      <c r="J561" s="99"/>
    </row>
    <row r="562" spans="8:10" ht="12.75">
      <c r="H562" s="99"/>
      <c r="I562" s="99"/>
      <c r="J562" s="99"/>
    </row>
    <row r="563" spans="8:10" ht="12.75">
      <c r="H563" s="99"/>
      <c r="I563" s="99"/>
      <c r="J563" s="99"/>
    </row>
    <row r="564" spans="8:10" ht="12.75">
      <c r="H564" s="99"/>
      <c r="I564" s="99"/>
      <c r="J564" s="99"/>
    </row>
    <row r="565" spans="8:10" ht="12.75">
      <c r="H565" s="99"/>
      <c r="I565" s="99"/>
      <c r="J565" s="99"/>
    </row>
    <row r="566" spans="8:10" ht="12.75">
      <c r="H566" s="99"/>
      <c r="I566" s="99"/>
      <c r="J566" s="99"/>
    </row>
    <row r="567" spans="8:10" ht="12.75">
      <c r="H567" s="99"/>
      <c r="I567" s="99"/>
      <c r="J567" s="99"/>
    </row>
    <row r="568" spans="8:10" ht="12.75">
      <c r="H568" s="99"/>
      <c r="I568" s="99"/>
      <c r="J568" s="99"/>
    </row>
    <row r="569" spans="8:10" ht="12.75">
      <c r="H569" s="99"/>
      <c r="I569" s="99"/>
      <c r="J569" s="99"/>
    </row>
    <row r="570" spans="8:10" ht="12.75">
      <c r="H570" s="99"/>
      <c r="I570" s="99"/>
      <c r="J570" s="99"/>
    </row>
    <row r="571" spans="8:10" ht="12.75">
      <c r="H571" s="99"/>
      <c r="I571" s="99"/>
      <c r="J571" s="99"/>
    </row>
    <row r="572" spans="8:10" ht="12.75">
      <c r="H572" s="99"/>
      <c r="I572" s="99"/>
      <c r="J572" s="99"/>
    </row>
    <row r="573" spans="8:10" ht="12.75">
      <c r="H573" s="99"/>
      <c r="I573" s="99"/>
      <c r="J573" s="99"/>
    </row>
    <row r="574" spans="8:10" ht="12.75">
      <c r="H574" s="99"/>
      <c r="I574" s="99"/>
      <c r="J574" s="99"/>
    </row>
    <row r="575" spans="8:10" ht="12.75">
      <c r="H575" s="99"/>
      <c r="I575" s="99"/>
      <c r="J575" s="99"/>
    </row>
    <row r="576" spans="8:10" ht="12.75">
      <c r="H576" s="99"/>
      <c r="I576" s="99"/>
      <c r="J576" s="99"/>
    </row>
    <row r="577" spans="8:10" ht="12.75">
      <c r="H577" s="99"/>
      <c r="I577" s="99"/>
      <c r="J577" s="99"/>
    </row>
    <row r="578" spans="8:10" ht="12.75">
      <c r="H578" s="99"/>
      <c r="I578" s="99"/>
      <c r="J578" s="99"/>
    </row>
    <row r="579" spans="8:10" ht="12.75">
      <c r="H579" s="99"/>
      <c r="I579" s="99"/>
      <c r="J579" s="99"/>
    </row>
    <row r="580" spans="8:10" ht="12.75">
      <c r="H580" s="99"/>
      <c r="I580" s="99"/>
      <c r="J580" s="99"/>
    </row>
    <row r="581" spans="8:10" ht="12.75">
      <c r="H581" s="99"/>
      <c r="I581" s="99"/>
      <c r="J581" s="99"/>
    </row>
    <row r="582" spans="8:10" ht="12.75">
      <c r="H582" s="99"/>
      <c r="I582" s="99"/>
      <c r="J582" s="99"/>
    </row>
    <row r="583" spans="8:10" ht="12.75">
      <c r="H583" s="99"/>
      <c r="I583" s="99"/>
      <c r="J583" s="99"/>
    </row>
    <row r="584" spans="8:10" ht="12.75">
      <c r="H584" s="99"/>
      <c r="I584" s="99"/>
      <c r="J584" s="99"/>
    </row>
    <row r="585" spans="8:10" ht="12.75">
      <c r="H585" s="99"/>
      <c r="I585" s="99"/>
      <c r="J585" s="99"/>
    </row>
    <row r="586" spans="8:10" ht="12.75">
      <c r="H586" s="99"/>
      <c r="I586" s="99"/>
      <c r="J586" s="99"/>
    </row>
    <row r="587" spans="8:10" ht="12.75">
      <c r="H587" s="99"/>
      <c r="I587" s="99"/>
      <c r="J587" s="99"/>
    </row>
    <row r="588" spans="8:10" ht="12.75">
      <c r="H588" s="99"/>
      <c r="I588" s="99"/>
      <c r="J588" s="99"/>
    </row>
    <row r="589" spans="8:10" ht="12.75">
      <c r="H589" s="99"/>
      <c r="I589" s="99"/>
      <c r="J589" s="99"/>
    </row>
    <row r="590" spans="8:10" ht="12.75">
      <c r="H590" s="99"/>
      <c r="I590" s="99"/>
      <c r="J590" s="99"/>
    </row>
    <row r="591" spans="8:10" ht="12.75">
      <c r="H591" s="99"/>
      <c r="I591" s="99"/>
      <c r="J591" s="99"/>
    </row>
    <row r="592" spans="8:10" ht="12.75">
      <c r="H592" s="99"/>
      <c r="I592" s="99"/>
      <c r="J592" s="99"/>
    </row>
    <row r="593" spans="8:10" ht="12.75">
      <c r="H593" s="99"/>
      <c r="I593" s="99"/>
      <c r="J593" s="99"/>
    </row>
    <row r="594" spans="8:10" ht="12.75">
      <c r="H594" s="99"/>
      <c r="I594" s="99"/>
      <c r="J594" s="99"/>
    </row>
    <row r="595" spans="8:10" ht="12.75">
      <c r="H595" s="99"/>
      <c r="I595" s="99"/>
      <c r="J595" s="99"/>
    </row>
    <row r="596" spans="8:10" ht="12.75">
      <c r="H596" s="99"/>
      <c r="I596" s="99"/>
      <c r="J596" s="99"/>
    </row>
    <row r="597" spans="8:10" ht="12.75">
      <c r="H597" s="99"/>
      <c r="I597" s="99"/>
      <c r="J597" s="99"/>
    </row>
    <row r="598" spans="8:10" ht="12.75">
      <c r="H598" s="99"/>
      <c r="I598" s="99"/>
      <c r="J598" s="99"/>
    </row>
    <row r="599" spans="8:10" ht="12.75">
      <c r="H599" s="99"/>
      <c r="I599" s="99"/>
      <c r="J599" s="99"/>
    </row>
    <row r="600" spans="8:10" ht="12.75">
      <c r="H600" s="99"/>
      <c r="I600" s="99"/>
      <c r="J600" s="99"/>
    </row>
    <row r="601" spans="8:10" ht="12.75">
      <c r="H601" s="99"/>
      <c r="I601" s="99"/>
      <c r="J601" s="99"/>
    </row>
    <row r="602" spans="8:10" ht="12.75">
      <c r="H602" s="99"/>
      <c r="I602" s="99"/>
      <c r="J602" s="99"/>
    </row>
    <row r="603" spans="8:10" ht="12.75">
      <c r="H603" s="99"/>
      <c r="I603" s="99"/>
      <c r="J603" s="99"/>
    </row>
    <row r="604" spans="8:10" ht="12.75">
      <c r="H604" s="99"/>
      <c r="I604" s="99"/>
      <c r="J604" s="99"/>
    </row>
    <row r="605" spans="8:10" ht="12.75">
      <c r="H605" s="99"/>
      <c r="I605" s="99"/>
      <c r="J605" s="99"/>
    </row>
    <row r="606" spans="8:10" ht="12.75">
      <c r="H606" s="99"/>
      <c r="I606" s="99"/>
      <c r="J606" s="99"/>
    </row>
    <row r="607" spans="8:10" ht="12.75">
      <c r="H607" s="99"/>
      <c r="I607" s="99"/>
      <c r="J607" s="99"/>
    </row>
    <row r="608" spans="8:10" ht="12.75">
      <c r="H608" s="99"/>
      <c r="I608" s="99"/>
      <c r="J608" s="99"/>
    </row>
    <row r="609" spans="8:10" ht="12.75">
      <c r="H609" s="99"/>
      <c r="I609" s="99"/>
      <c r="J609" s="99"/>
    </row>
    <row r="610" spans="8:10" ht="12.75">
      <c r="H610" s="99"/>
      <c r="I610" s="99"/>
      <c r="J610" s="99"/>
    </row>
    <row r="611" spans="8:10" ht="12.75">
      <c r="H611" s="99"/>
      <c r="I611" s="99"/>
      <c r="J611" s="99"/>
    </row>
    <row r="612" spans="8:10" ht="12.75">
      <c r="H612" s="99"/>
      <c r="I612" s="99"/>
      <c r="J612" s="99"/>
    </row>
    <row r="613" spans="8:10" ht="12.75">
      <c r="H613" s="99"/>
      <c r="I613" s="99"/>
      <c r="J613" s="99"/>
    </row>
    <row r="614" spans="8:10" ht="12.75">
      <c r="H614" s="99"/>
      <c r="I614" s="99"/>
      <c r="J614" s="99"/>
    </row>
    <row r="615" spans="8:10" ht="12.75">
      <c r="H615" s="99"/>
      <c r="I615" s="99"/>
      <c r="J615" s="99"/>
    </row>
    <row r="616" spans="8:10" ht="12.75">
      <c r="H616" s="99"/>
      <c r="I616" s="99"/>
      <c r="J616" s="99"/>
    </row>
    <row r="617" spans="8:10" ht="12.75">
      <c r="H617" s="99"/>
      <c r="I617" s="99"/>
      <c r="J617" s="99"/>
    </row>
    <row r="618" spans="8:10" ht="12.75">
      <c r="H618" s="99"/>
      <c r="I618" s="99"/>
      <c r="J618" s="99"/>
    </row>
    <row r="619" spans="8:10" ht="12.75">
      <c r="H619" s="99"/>
      <c r="I619" s="99"/>
      <c r="J619" s="99"/>
    </row>
    <row r="620" spans="8:10" ht="12.75">
      <c r="H620" s="99"/>
      <c r="I620" s="99"/>
      <c r="J620" s="99"/>
    </row>
    <row r="621" spans="8:10" ht="12.75">
      <c r="H621" s="99"/>
      <c r="I621" s="99"/>
      <c r="J621" s="99"/>
    </row>
    <row r="622" spans="8:10" ht="12.75">
      <c r="H622" s="99"/>
      <c r="I622" s="99"/>
      <c r="J622" s="99"/>
    </row>
    <row r="623" spans="8:10" ht="12.75">
      <c r="H623" s="99"/>
      <c r="I623" s="99"/>
      <c r="J623" s="99"/>
    </row>
    <row r="624" spans="8:10" ht="12.75">
      <c r="H624" s="99"/>
      <c r="I624" s="99"/>
      <c r="J624" s="99"/>
    </row>
    <row r="625" spans="8:10" ht="12.75">
      <c r="H625" s="99"/>
      <c r="I625" s="99"/>
      <c r="J625" s="99"/>
    </row>
    <row r="626" spans="8:10" ht="12.75">
      <c r="H626" s="99"/>
      <c r="I626" s="99"/>
      <c r="J626" s="99"/>
    </row>
    <row r="627" spans="8:10" ht="12.75">
      <c r="H627" s="99"/>
      <c r="I627" s="99"/>
      <c r="J627" s="99"/>
    </row>
    <row r="628" spans="8:10" ht="12.75">
      <c r="H628" s="99"/>
      <c r="I628" s="99"/>
      <c r="J628" s="99"/>
    </row>
    <row r="629" spans="8:10" ht="12.75">
      <c r="H629" s="99"/>
      <c r="I629" s="99"/>
      <c r="J629" s="99"/>
    </row>
    <row r="630" spans="8:10" ht="12.75">
      <c r="H630" s="99"/>
      <c r="I630" s="99"/>
      <c r="J630" s="99"/>
    </row>
    <row r="631" spans="8:10" ht="12.75">
      <c r="H631" s="99"/>
      <c r="I631" s="99"/>
      <c r="J631" s="99"/>
    </row>
    <row r="632" spans="8:10" ht="12.75">
      <c r="H632" s="99"/>
      <c r="I632" s="99"/>
      <c r="J632" s="99"/>
    </row>
    <row r="633" spans="8:10" ht="12.75">
      <c r="H633" s="99"/>
      <c r="I633" s="99"/>
      <c r="J633" s="99"/>
    </row>
    <row r="634" spans="8:10" ht="12.75">
      <c r="H634" s="99"/>
      <c r="I634" s="99"/>
      <c r="J634" s="99"/>
    </row>
    <row r="635" spans="8:10" ht="12.75">
      <c r="H635" s="99"/>
      <c r="I635" s="99"/>
      <c r="J635" s="99"/>
    </row>
    <row r="636" spans="8:10" ht="12.75">
      <c r="H636" s="99"/>
      <c r="I636" s="99"/>
      <c r="J636" s="99"/>
    </row>
    <row r="637" spans="8:10" ht="12.75">
      <c r="H637" s="99"/>
      <c r="I637" s="99"/>
      <c r="J637" s="99"/>
    </row>
    <row r="638" spans="8:10" ht="12.75">
      <c r="H638" s="99"/>
      <c r="I638" s="99"/>
      <c r="J638" s="99"/>
    </row>
    <row r="639" spans="8:10" ht="12.75">
      <c r="H639" s="99"/>
      <c r="I639" s="99"/>
      <c r="J639" s="99"/>
    </row>
    <row r="640" spans="8:10" ht="12.75">
      <c r="H640" s="99"/>
      <c r="I640" s="99"/>
      <c r="J640" s="99"/>
    </row>
    <row r="641" spans="8:10" ht="12.75">
      <c r="H641" s="99"/>
      <c r="I641" s="99"/>
      <c r="J641" s="99"/>
    </row>
    <row r="642" spans="8:10" ht="12.75">
      <c r="H642" s="99"/>
      <c r="I642" s="99"/>
      <c r="J642" s="99"/>
    </row>
    <row r="643" spans="8:10" ht="12.75">
      <c r="H643" s="99"/>
      <c r="I643" s="99"/>
      <c r="J643" s="99"/>
    </row>
    <row r="644" spans="8:10" ht="12.75">
      <c r="H644" s="99"/>
      <c r="I644" s="99"/>
      <c r="J644" s="99"/>
    </row>
    <row r="645" spans="8:10" ht="12.75">
      <c r="H645" s="99"/>
      <c r="I645" s="99"/>
      <c r="J645" s="99"/>
    </row>
    <row r="646" spans="8:10" ht="12.75">
      <c r="H646" s="99"/>
      <c r="I646" s="99"/>
      <c r="J646" s="99"/>
    </row>
    <row r="647" spans="8:10" ht="12.75">
      <c r="H647" s="99"/>
      <c r="I647" s="99"/>
      <c r="J647" s="99"/>
    </row>
    <row r="648" spans="8:10" ht="12.75">
      <c r="H648" s="99"/>
      <c r="I648" s="99"/>
      <c r="J648" s="99"/>
    </row>
    <row r="649" spans="8:10" ht="12.75">
      <c r="H649" s="99"/>
      <c r="I649" s="99"/>
      <c r="J649" s="99"/>
    </row>
    <row r="650" spans="8:10" ht="12.75">
      <c r="H650" s="99"/>
      <c r="I650" s="99"/>
      <c r="J650" s="99"/>
    </row>
    <row r="651" spans="8:10" ht="12.75">
      <c r="H651" s="99"/>
      <c r="I651" s="99"/>
      <c r="J651" s="99"/>
    </row>
    <row r="652" spans="8:10" ht="12.75">
      <c r="H652" s="99"/>
      <c r="I652" s="99"/>
      <c r="J652" s="99"/>
    </row>
    <row r="653" spans="8:10" ht="12.75">
      <c r="H653" s="99"/>
      <c r="I653" s="99"/>
      <c r="J653" s="99"/>
    </row>
    <row r="654" spans="8:10" ht="12.75">
      <c r="H654" s="99"/>
      <c r="I654" s="99"/>
      <c r="J654" s="99"/>
    </row>
    <row r="655" spans="8:10" ht="12.75">
      <c r="H655" s="99"/>
      <c r="I655" s="99"/>
      <c r="J655" s="99"/>
    </row>
    <row r="656" spans="8:10" ht="12.75">
      <c r="H656" s="99"/>
      <c r="I656" s="99"/>
      <c r="J656" s="99"/>
    </row>
    <row r="657" spans="8:10" ht="12.75">
      <c r="H657" s="99"/>
      <c r="I657" s="99"/>
      <c r="J657" s="99"/>
    </row>
    <row r="658" spans="8:10" ht="12.75">
      <c r="H658" s="99"/>
      <c r="I658" s="99"/>
      <c r="J658" s="99"/>
    </row>
    <row r="659" spans="8:10" ht="12.75">
      <c r="H659" s="99"/>
      <c r="I659" s="99"/>
      <c r="J659" s="99"/>
    </row>
    <row r="660" spans="8:10" ht="12.75">
      <c r="H660" s="99"/>
      <c r="I660" s="99"/>
      <c r="J660" s="99"/>
    </row>
    <row r="661" spans="8:10" ht="12.75">
      <c r="H661" s="99"/>
      <c r="I661" s="99"/>
      <c r="J661" s="99"/>
    </row>
    <row r="662" spans="8:10" ht="12.75">
      <c r="H662" s="99"/>
      <c r="I662" s="99"/>
      <c r="J662" s="99"/>
    </row>
    <row r="663" spans="8:10" ht="12.75">
      <c r="H663" s="99"/>
      <c r="I663" s="99"/>
      <c r="J663" s="99"/>
    </row>
    <row r="664" spans="8:10" ht="12.75">
      <c r="H664" s="99"/>
      <c r="I664" s="99"/>
      <c r="J664" s="99"/>
    </row>
    <row r="665" spans="8:10" ht="12.75">
      <c r="H665" s="99"/>
      <c r="I665" s="99"/>
      <c r="J665" s="99"/>
    </row>
    <row r="666" spans="8:10" ht="12.75">
      <c r="H666" s="99"/>
      <c r="I666" s="99"/>
      <c r="J666" s="99"/>
    </row>
    <row r="667" spans="8:10" ht="12.75">
      <c r="H667" s="99"/>
      <c r="I667" s="99"/>
      <c r="J667" s="99"/>
    </row>
    <row r="668" spans="8:10" ht="12.75">
      <c r="H668" s="99"/>
      <c r="I668" s="99"/>
      <c r="J668" s="99"/>
    </row>
    <row r="669" spans="8:10" ht="12.75">
      <c r="H669" s="99"/>
      <c r="I669" s="99"/>
      <c r="J669" s="99"/>
    </row>
    <row r="670" spans="8:10" ht="12.75">
      <c r="H670" s="99"/>
      <c r="I670" s="99"/>
      <c r="J670" s="99"/>
    </row>
    <row r="671" spans="8:10" ht="12.75">
      <c r="H671" s="99"/>
      <c r="I671" s="99"/>
      <c r="J671" s="99"/>
    </row>
    <row r="672" spans="8:10" ht="12.75">
      <c r="H672" s="99"/>
      <c r="I672" s="99"/>
      <c r="J672" s="99"/>
    </row>
    <row r="673" spans="8:10" ht="12.75">
      <c r="H673" s="99"/>
      <c r="I673" s="99"/>
      <c r="J673" s="99"/>
    </row>
    <row r="674" spans="8:10" ht="12.75">
      <c r="H674" s="99"/>
      <c r="I674" s="99"/>
      <c r="J674" s="99"/>
    </row>
    <row r="675" spans="8:10" ht="12.75">
      <c r="H675" s="99"/>
      <c r="I675" s="99"/>
      <c r="J675" s="99"/>
    </row>
    <row r="676" spans="8:10" ht="12.75">
      <c r="H676" s="99"/>
      <c r="I676" s="99"/>
      <c r="J676" s="99"/>
    </row>
    <row r="677" spans="8:10" ht="12.75">
      <c r="H677" s="99"/>
      <c r="I677" s="99"/>
      <c r="J677" s="99"/>
    </row>
    <row r="678" spans="8:10" ht="12.75">
      <c r="H678" s="99"/>
      <c r="I678" s="99"/>
      <c r="J678" s="99"/>
    </row>
    <row r="679" spans="8:10" ht="12.75">
      <c r="H679" s="99"/>
      <c r="I679" s="99"/>
      <c r="J679" s="99"/>
    </row>
    <row r="680" spans="8:10" ht="12.75">
      <c r="H680" s="99"/>
      <c r="I680" s="99"/>
      <c r="J680" s="99"/>
    </row>
    <row r="681" spans="8:10" ht="12.75">
      <c r="H681" s="99"/>
      <c r="I681" s="99"/>
      <c r="J681" s="99"/>
    </row>
    <row r="682" spans="8:10" ht="12.75">
      <c r="H682" s="99"/>
      <c r="I682" s="99"/>
      <c r="J682" s="99"/>
    </row>
    <row r="683" spans="8:10" ht="12.75">
      <c r="H683" s="99"/>
      <c r="I683" s="99"/>
      <c r="J683" s="99"/>
    </row>
    <row r="684" ht="12.75">
      <c r="H684" s="99"/>
    </row>
    <row r="685" ht="12.75">
      <c r="H685" s="99"/>
    </row>
    <row r="686" ht="12.75">
      <c r="H686" s="99"/>
    </row>
    <row r="687" ht="12.75">
      <c r="H687" s="99"/>
    </row>
    <row r="688" ht="12.75">
      <c r="H688" s="99"/>
    </row>
    <row r="689" ht="12.75">
      <c r="H689" s="99"/>
    </row>
    <row r="690" ht="12.75">
      <c r="H690" s="99"/>
    </row>
    <row r="691" ht="12.75">
      <c r="H691" s="99"/>
    </row>
    <row r="692" ht="12.75">
      <c r="H692" s="99"/>
    </row>
    <row r="693" ht="12.75">
      <c r="H693" s="99"/>
    </row>
    <row r="694" ht="12.75">
      <c r="H694" s="99"/>
    </row>
    <row r="695" spans="1:26" s="29" customFormat="1" ht="12.75">
      <c r="A695" s="79"/>
      <c r="B695" s="79"/>
      <c r="C695" s="79"/>
      <c r="D695" s="79"/>
      <c r="E695" s="79"/>
      <c r="F695" s="79"/>
      <c r="G695" s="79"/>
      <c r="H695" s="9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</sheetData>
  <sheetProtection/>
  <mergeCells count="31">
    <mergeCell ref="A9:E9"/>
    <mergeCell ref="A12:E12"/>
    <mergeCell ref="A202:B202"/>
    <mergeCell ref="A204:B204"/>
    <mergeCell ref="A205:B205"/>
    <mergeCell ref="A206:B206"/>
    <mergeCell ref="A207:B207"/>
    <mergeCell ref="A208:B208"/>
    <mergeCell ref="A227:B227"/>
    <mergeCell ref="A229:B229"/>
    <mergeCell ref="A230:B230"/>
    <mergeCell ref="A231:B231"/>
    <mergeCell ref="A232:B232"/>
    <mergeCell ref="A238:B238"/>
    <mergeCell ref="A239:B239"/>
    <mergeCell ref="A240:B240"/>
    <mergeCell ref="A241:B241"/>
    <mergeCell ref="A242:B242"/>
    <mergeCell ref="A243:B243"/>
    <mergeCell ref="A252:B252"/>
    <mergeCell ref="A253:B253"/>
    <mergeCell ref="A254:B254"/>
    <mergeCell ref="A261:B261"/>
    <mergeCell ref="A262:B262"/>
    <mergeCell ref="A263:B263"/>
    <mergeCell ref="A255:B255"/>
    <mergeCell ref="A256:B256"/>
    <mergeCell ref="A257:B257"/>
    <mergeCell ref="A258:B258"/>
    <mergeCell ref="A259:B259"/>
    <mergeCell ref="A260:B260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км</cp:lastModifiedBy>
  <cp:lastPrinted>2016-07-12T07:59:45Z</cp:lastPrinted>
  <dcterms:created xsi:type="dcterms:W3CDTF">2000-03-22T11:46:42Z</dcterms:created>
  <dcterms:modified xsi:type="dcterms:W3CDTF">2016-07-12T08:41:16Z</dcterms:modified>
  <cp:category/>
  <cp:version/>
  <cp:contentType/>
  <cp:contentStatus/>
</cp:coreProperties>
</file>